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976" activeTab="4"/>
  </bookViews>
  <sheets>
    <sheet name="Прил-е № 6 (1 этап-тариф КП)" sheetId="17" r:id="rId1"/>
    <sheet name="Прил-е № 7 (2 этап-услуги)" sheetId="16" r:id="rId2"/>
    <sheet name="Прил-е № 8 (1этап-услуги)" sheetId="18" r:id="rId3"/>
    <sheet name="Пр № 9_ жен_Тариф_по возрастам" sheetId="14" r:id="rId4"/>
    <sheet name="ПР_№ 10_мужчины_Тариф" sheetId="13" r:id="rId5"/>
  </sheets>
  <definedNames>
    <definedName name="_xlnm.Print_Titles" localSheetId="3">'Пр № 9_ жен_Тариф_по возрастам'!$A:$C,'Пр № 9_ жен_Тариф_по возрастам'!$9:$11</definedName>
    <definedName name="_xlnm.Print_Titles" localSheetId="1">'Прил-е № 7 (2 этап-услуги)'!$7:$8</definedName>
    <definedName name="_xlnm.Print_Titles" localSheetId="2">'Прил-е № 8 (1этап-услуги)'!$7:$8</definedName>
    <definedName name="_xlnm.Print_Area" localSheetId="3">'Пр № 9_ жен_Тариф_по возрастам'!$A$1:$AI$26</definedName>
    <definedName name="_xlnm.Print_Area" localSheetId="4">'ПР_№ 10_мужчины_Тариф'!$A$1:$C$29</definedName>
    <definedName name="_xlnm.Print_Area" localSheetId="0">'Прил-е № 6 (1 этап-тариф КП)'!$A$1:$D$11</definedName>
    <definedName name="_xlnm.Print_Area" localSheetId="1">'Прил-е № 7 (2 этап-услуги)'!$A$1:$C$46</definedName>
    <definedName name="_xlnm.Print_Area" localSheetId="2">'Прил-е № 8 (1этап-услуги)'!$A$1:$C$28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3" l="1"/>
  <c r="C14" i="13"/>
  <c r="C13" i="13"/>
  <c r="C10" i="18"/>
  <c r="C28" i="13" l="1"/>
  <c r="C27" i="13"/>
  <c r="C25" i="16" l="1"/>
  <c r="C18" i="13" s="1"/>
  <c r="C29" i="16"/>
  <c r="C19" i="13" s="1"/>
  <c r="C32" i="16" l="1"/>
  <c r="C36" i="16"/>
  <c r="C21" i="13" l="1"/>
  <c r="C20" i="13"/>
  <c r="C16" i="14" l="1"/>
  <c r="E16" i="14" l="1"/>
  <c r="F16" i="14"/>
  <c r="G16" i="14"/>
  <c r="H16" i="14"/>
  <c r="I16" i="14"/>
  <c r="J16" i="14"/>
  <c r="K16" i="14"/>
  <c r="L16" i="14"/>
  <c r="M16" i="14"/>
  <c r="N16" i="14"/>
  <c r="O16" i="14"/>
  <c r="P16" i="14"/>
  <c r="Q16" i="14"/>
  <c r="R16" i="14"/>
  <c r="S16" i="14"/>
  <c r="T16" i="14"/>
  <c r="U16" i="14"/>
  <c r="V16" i="14"/>
  <c r="W16" i="14"/>
  <c r="X16" i="14"/>
  <c r="Y16" i="14"/>
  <c r="Z16" i="14"/>
  <c r="AA16" i="14"/>
  <c r="AB16" i="14"/>
  <c r="AC16" i="14"/>
  <c r="AD16" i="14"/>
  <c r="AE16" i="14"/>
  <c r="AF16" i="14"/>
  <c r="AG16" i="14"/>
  <c r="AH16" i="14"/>
  <c r="AI16" i="14"/>
  <c r="D16" i="14"/>
  <c r="B9" i="17" l="1"/>
  <c r="C17" i="14"/>
  <c r="U17" i="14" s="1"/>
  <c r="Z17" i="14" l="1"/>
  <c r="C14" i="14"/>
  <c r="E14" i="14" l="1"/>
  <c r="L14" i="14"/>
  <c r="N14" i="14"/>
  <c r="AF14" i="14"/>
  <c r="V14" i="14"/>
  <c r="W14" i="14"/>
  <c r="AE14" i="14"/>
  <c r="AD14" i="14"/>
  <c r="T14" i="14"/>
  <c r="J14" i="14"/>
  <c r="M14" i="14"/>
  <c r="R14" i="14"/>
  <c r="S14" i="14"/>
  <c r="AH14" i="14"/>
  <c r="X14" i="14"/>
  <c r="AI14" i="14"/>
  <c r="O14" i="14"/>
  <c r="Q14" i="14"/>
  <c r="AC14" i="14"/>
  <c r="D14" i="14"/>
  <c r="K14" i="14"/>
  <c r="AA14" i="14"/>
  <c r="AG14" i="14"/>
  <c r="I14" i="14"/>
  <c r="Y14" i="14"/>
  <c r="Z14" i="14"/>
  <c r="F14" i="14"/>
  <c r="G14" i="14"/>
  <c r="H14" i="14"/>
  <c r="AB14" i="14"/>
  <c r="P14" i="14"/>
  <c r="U14" i="14"/>
  <c r="C18" i="14"/>
  <c r="C23" i="14"/>
  <c r="G23" i="14" s="1"/>
  <c r="C22" i="14"/>
  <c r="E22" i="14" s="1"/>
  <c r="C21" i="14"/>
  <c r="U21" i="14" s="1"/>
  <c r="C20" i="14"/>
  <c r="W20" i="14" s="1"/>
  <c r="V23" i="14" l="1"/>
  <c r="N23" i="14"/>
  <c r="F23" i="14"/>
  <c r="K22" i="14"/>
  <c r="L22" i="14"/>
  <c r="D22" i="14"/>
  <c r="AD23" i="14"/>
  <c r="AC23" i="14"/>
  <c r="U23" i="14"/>
  <c r="M23" i="14"/>
  <c r="E23" i="14"/>
  <c r="AB23" i="14"/>
  <c r="AI23" i="14"/>
  <c r="K23" i="14"/>
  <c r="P22" i="14"/>
  <c r="O22" i="14"/>
  <c r="AG23" i="14"/>
  <c r="Y23" i="14"/>
  <c r="I23" i="14"/>
  <c r="J22" i="14"/>
  <c r="D23" i="14"/>
  <c r="T23" i="14"/>
  <c r="L23" i="14"/>
  <c r="I22" i="14"/>
  <c r="AA23" i="14"/>
  <c r="S23" i="14"/>
  <c r="H22" i="14"/>
  <c r="AH23" i="14"/>
  <c r="Z23" i="14"/>
  <c r="R23" i="14"/>
  <c r="J23" i="14"/>
  <c r="G22" i="14"/>
  <c r="Q23" i="14"/>
  <c r="N22" i="14"/>
  <c r="F22" i="14"/>
  <c r="AF23" i="14"/>
  <c r="X23" i="14"/>
  <c r="P23" i="14"/>
  <c r="H23" i="14"/>
  <c r="M22" i="14"/>
  <c r="AE23" i="14"/>
  <c r="W23" i="14"/>
  <c r="O23" i="14"/>
  <c r="U20" i="14"/>
  <c r="P20" i="14"/>
  <c r="T20" i="14"/>
  <c r="AI20" i="14"/>
  <c r="AA20" i="14"/>
  <c r="S20" i="14"/>
  <c r="Z21" i="14"/>
  <c r="AE21" i="14"/>
  <c r="AB20" i="14"/>
  <c r="AH20" i="14"/>
  <c r="Z20" i="14"/>
  <c r="R20" i="14"/>
  <c r="AG20" i="14"/>
  <c r="Y20" i="14"/>
  <c r="Q20" i="14"/>
  <c r="AD20" i="14"/>
  <c r="V20" i="14"/>
  <c r="AC20" i="14"/>
  <c r="AF20" i="14"/>
  <c r="X20" i="14"/>
  <c r="P21" i="14"/>
  <c r="AE20" i="14"/>
  <c r="C24" i="14" l="1"/>
  <c r="C25" i="14"/>
  <c r="S22" i="14" l="1"/>
  <c r="AA22" i="14"/>
  <c r="T22" i="14"/>
  <c r="AB22" i="14"/>
  <c r="Q22" i="14"/>
  <c r="R22" i="14"/>
  <c r="AH22" i="14"/>
  <c r="U22" i="14"/>
  <c r="AC22" i="14"/>
  <c r="V22" i="14"/>
  <c r="AD22" i="14"/>
  <c r="Y22" i="14"/>
  <c r="Z22" i="14"/>
  <c r="W22" i="14"/>
  <c r="AE22" i="14"/>
  <c r="X22" i="14"/>
  <c r="AF22" i="14"/>
  <c r="AG22" i="14"/>
  <c r="U25" i="14"/>
  <c r="AC25" i="14"/>
  <c r="V25" i="14"/>
  <c r="AD25" i="14"/>
  <c r="AA25" i="14"/>
  <c r="AB25" i="14"/>
  <c r="W25" i="14"/>
  <c r="AE25" i="14"/>
  <c r="P25" i="14"/>
  <c r="X25" i="14"/>
  <c r="AF25" i="14"/>
  <c r="T25" i="14"/>
  <c r="Q25" i="14"/>
  <c r="Y25" i="14"/>
  <c r="AG25" i="14"/>
  <c r="R25" i="14"/>
  <c r="Z25" i="14"/>
  <c r="AH25" i="14"/>
  <c r="S25" i="14"/>
  <c r="P24" i="14"/>
  <c r="X24" i="14"/>
  <c r="AF24" i="14"/>
  <c r="Q24" i="14"/>
  <c r="Y24" i="14"/>
  <c r="AG24" i="14"/>
  <c r="V24" i="14"/>
  <c r="AE24" i="14"/>
  <c r="R24" i="14"/>
  <c r="Z24" i="14"/>
  <c r="AH24" i="14"/>
  <c r="S24" i="14"/>
  <c r="AA24" i="14"/>
  <c r="AD24" i="14"/>
  <c r="W24" i="14"/>
  <c r="T24" i="14"/>
  <c r="AB24" i="14"/>
  <c r="U24" i="14"/>
  <c r="AC24" i="14"/>
  <c r="Q15" i="14"/>
  <c r="Y15" i="14"/>
  <c r="AG15" i="14"/>
  <c r="S15" i="14"/>
  <c r="U15" i="14"/>
  <c r="AD15" i="14"/>
  <c r="R15" i="14"/>
  <c r="Z15" i="14"/>
  <c r="AH15" i="14"/>
  <c r="AA15" i="14"/>
  <c r="AF15" i="14"/>
  <c r="T15" i="14"/>
  <c r="AB15" i="14"/>
  <c r="AC15" i="14"/>
  <c r="V15" i="14"/>
  <c r="AE15" i="14"/>
  <c r="X15" i="14"/>
  <c r="P15" i="14"/>
  <c r="W15" i="14"/>
  <c r="V13" i="14" l="1"/>
  <c r="P13" i="14"/>
  <c r="D10" i="17" s="1"/>
  <c r="AF13" i="14"/>
  <c r="AC13" i="14"/>
  <c r="AD13" i="14"/>
  <c r="Z13" i="14"/>
  <c r="X13" i="14"/>
  <c r="U13" i="14"/>
  <c r="D11" i="17" s="1"/>
  <c r="AE13" i="14"/>
  <c r="AB13" i="14"/>
  <c r="W13" i="14"/>
  <c r="AA13" i="14"/>
  <c r="Y13" i="14"/>
  <c r="Q13" i="14"/>
  <c r="R13" i="14"/>
  <c r="T13" i="14"/>
  <c r="S13" i="14"/>
  <c r="AH13" i="14"/>
  <c r="AG13" i="14"/>
  <c r="C16" i="13" l="1"/>
  <c r="C43" i="16"/>
  <c r="E25" i="14" l="1"/>
  <c r="F25" i="14"/>
  <c r="G25" i="14"/>
  <c r="H25" i="14"/>
  <c r="I25" i="14"/>
  <c r="J25" i="14"/>
  <c r="K25" i="14"/>
  <c r="L25" i="14"/>
  <c r="M25" i="14"/>
  <c r="N25" i="14"/>
  <c r="O25" i="14"/>
  <c r="AI25" i="14"/>
  <c r="D25" i="14"/>
  <c r="AI22" i="14" l="1"/>
  <c r="E24" i="14"/>
  <c r="F24" i="14"/>
  <c r="G24" i="14"/>
  <c r="H24" i="14"/>
  <c r="I24" i="14"/>
  <c r="J24" i="14"/>
  <c r="K24" i="14"/>
  <c r="L24" i="14"/>
  <c r="M24" i="14"/>
  <c r="N24" i="14"/>
  <c r="O24" i="14"/>
  <c r="AI24" i="14"/>
  <c r="D24" i="14"/>
  <c r="C26" i="13" l="1"/>
  <c r="E18" i="14" l="1"/>
  <c r="F18" i="14"/>
  <c r="G18" i="14"/>
  <c r="H18" i="14"/>
  <c r="I18" i="14"/>
  <c r="J18" i="14"/>
  <c r="K18" i="14"/>
  <c r="L18" i="14"/>
  <c r="M18" i="14"/>
  <c r="N18" i="14"/>
  <c r="O18" i="14"/>
  <c r="D18" i="14"/>
  <c r="E15" i="14"/>
  <c r="F15" i="14"/>
  <c r="G15" i="14"/>
  <c r="H15" i="14"/>
  <c r="I15" i="14"/>
  <c r="J15" i="14"/>
  <c r="K15" i="14"/>
  <c r="L15" i="14"/>
  <c r="M15" i="14"/>
  <c r="N15" i="14"/>
  <c r="O15" i="14"/>
  <c r="AI15" i="14"/>
  <c r="D15" i="14"/>
  <c r="D13" i="14" l="1"/>
  <c r="AI13" i="14"/>
  <c r="O13" i="14"/>
  <c r="N13" i="14"/>
  <c r="M13" i="14"/>
  <c r="L13" i="14"/>
  <c r="K13" i="14"/>
  <c r="J13" i="14"/>
  <c r="I13" i="14"/>
  <c r="H13" i="14"/>
  <c r="G13" i="14"/>
  <c r="D9" i="17" s="1"/>
  <c r="F13" i="14"/>
  <c r="E13" i="14"/>
</calcChain>
</file>

<file path=xl/sharedStrings.xml><?xml version="1.0" encoding="utf-8"?>
<sst xmlns="http://schemas.openxmlformats.org/spreadsheetml/2006/main" count="319" uniqueCount="208">
  <si>
    <t>Показатель</t>
  </si>
  <si>
    <t>18 лет</t>
  </si>
  <si>
    <t>19 лет</t>
  </si>
  <si>
    <t>20 лет</t>
  </si>
  <si>
    <t>21 лет</t>
  </si>
  <si>
    <t>22 лет</t>
  </si>
  <si>
    <t>23 лет</t>
  </si>
  <si>
    <t>24 лет</t>
  </si>
  <si>
    <t>25 лет</t>
  </si>
  <si>
    <t>26 лет</t>
  </si>
  <si>
    <t>27 лет</t>
  </si>
  <si>
    <t>28 лет</t>
  </si>
  <si>
    <t>29 лет</t>
  </si>
  <si>
    <t>Второй этап диспансеризации включает:</t>
  </si>
  <si>
    <t>повторный прием (осмотр) врачом акушером-гинекологом</t>
  </si>
  <si>
    <t>№ п/п</t>
  </si>
  <si>
    <t>женщины в возрасте от 18 до 49 лет</t>
  </si>
  <si>
    <t>Первый этап диспансеризации включает (для женщин):</t>
  </si>
  <si>
    <t>мужчины</t>
  </si>
  <si>
    <t>Первый этап диспансеризации включает (для мужчин):</t>
  </si>
  <si>
    <t>Второй этап диспансеризации включает (для мужчин):</t>
  </si>
  <si>
    <t>х</t>
  </si>
  <si>
    <t xml:space="preserve"> * позициии с прочерком учтены в первом этапе профилактического медицинского осмотра и диспансеризации определенных групп взрослого населения </t>
  </si>
  <si>
    <t>Тариф за единицу объема медицинской помощи</t>
  </si>
  <si>
    <t>Стоимость комплексного посещения в рамках диспансеризации взрослого населения репродуктивного возраста по оценке репродуктивного здоровья у женщин</t>
  </si>
  <si>
    <t>A04.20.002</t>
  </si>
  <si>
    <t>A04.21.001</t>
  </si>
  <si>
    <t>A04.28.003</t>
  </si>
  <si>
    <t>B03.053.002</t>
  </si>
  <si>
    <t>4</t>
  </si>
  <si>
    <t>5</t>
  </si>
  <si>
    <t>10</t>
  </si>
  <si>
    <t>11</t>
  </si>
  <si>
    <t>к Порядку проведения  диспансеризации определенных групп взрослого населения по оценке репродуктивного здоровья</t>
  </si>
  <si>
    <t>СТОИМОСТЬ</t>
  </si>
  <si>
    <t xml:space="preserve"> диспансеризации взрослого населения репродуктивного возраста по оценке репродуктивного здоровья
 и включенных в него исследований и иных медицинских вмешательств </t>
  </si>
  <si>
    <t>Код услуги</t>
  </si>
  <si>
    <t>A08.20.017</t>
  </si>
  <si>
    <t>Наименование услуги</t>
  </si>
  <si>
    <t>Стоимость одной услуги (руб.)</t>
  </si>
  <si>
    <t>МУЖЧИНЫ</t>
  </si>
  <si>
    <t>ЖЕНЩИНЫ</t>
  </si>
  <si>
    <t>возраст (лет)</t>
  </si>
  <si>
    <t>стоимость</t>
  </si>
  <si>
    <t>к Порядку проведения  диспансеризации определенных групп
взрослого населения по оценке репродуктивного здоровья</t>
  </si>
  <si>
    <t>Ультразвуковое исследование органов мошонки</t>
  </si>
  <si>
    <t>Стоимость 1 этапа (руб.)</t>
  </si>
  <si>
    <t>Ультразвуковое исследование предстательной железы и органов мошонки</t>
  </si>
  <si>
    <t>A12.20.001</t>
  </si>
  <si>
    <t>стоимость в разрезе возрастов</t>
  </si>
  <si>
    <t>A11.28.006.001</t>
  </si>
  <si>
    <t>Получение соскоба из уретры</t>
  </si>
  <si>
    <t>Осмотр (исследование, манипуляция)</t>
  </si>
  <si>
    <t>Цена за одну услугу (рублей)</t>
  </si>
  <si>
    <t>к Порядку проведения  диспансеризации определенных групп
 взрослого населения по оценке репродуктивного здоровья</t>
  </si>
  <si>
    <t>Приложение № 6</t>
  </si>
  <si>
    <t>Тарифы 
исследований и иных медицинских вмешательств, проводимых в рамках 1 этапа определенных групп
 взрослого населения по оценке репродуктивного здоровья</t>
  </si>
  <si>
    <t>СТОИМОСТЬ I ЭТАПА КОМПЛЕКСНОГО ПОСЕЩЕНИЯ ДИСПАНСЕРИЗАЦИИ ВЗРОСЛОГО НАСЕЛЕНИЯ РЕПРОДУКТИВНОГО ВОЗРАСТА ПО ОЦЕНКЕ РЕПРОДУКТИВНОГО ЗДОРОВЬЯ</t>
  </si>
  <si>
    <t>СТОИМОСТЬ II ЭТАПА ДИСПАНСЕРИЗАЦИИ ВЗРОСЛОГО НАСЕЛЕНИЯ РЕПРОДУКТИВНОГО ВОЗРАСТА ПО ОЦЕНКЕ РЕПРОДУКТИВНОГО ЗДОРОВЬЯ</t>
  </si>
  <si>
    <t>Приложение № 8</t>
  </si>
  <si>
    <t>Приложение № 7</t>
  </si>
  <si>
    <t>A26.20.009.002</t>
  </si>
  <si>
    <t>определение ДНК возбудителей инфекций, передаваемых половым путем (Neisseria gonorrhoeae, Trichomonas vaginalis, Chlamydia trachomatis, Mycoplasma genitalium) в отделяемом слизистых женских половых органов методом ПЦР</t>
  </si>
  <si>
    <t>A26.20.034.001</t>
  </si>
  <si>
    <t>30 лет</t>
  </si>
  <si>
    <t>31 год</t>
  </si>
  <si>
    <t>32 года</t>
  </si>
  <si>
    <t>33 года</t>
  </si>
  <si>
    <t>34 года</t>
  </si>
  <si>
    <t>35 лет</t>
  </si>
  <si>
    <t>41 год</t>
  </si>
  <si>
    <t>36 лет</t>
  </si>
  <si>
    <t>37 лет</t>
  </si>
  <si>
    <t>38 лет</t>
  </si>
  <si>
    <t>39 лет</t>
  </si>
  <si>
    <t>40 лет</t>
  </si>
  <si>
    <t>42 года</t>
  </si>
  <si>
    <t>43 года</t>
  </si>
  <si>
    <t>44 года</t>
  </si>
  <si>
    <t>45 лет</t>
  </si>
  <si>
    <t>46 лет</t>
  </si>
  <si>
    <t>47 лет</t>
  </si>
  <si>
    <t>48 лет</t>
  </si>
  <si>
    <t>49 лет</t>
  </si>
  <si>
    <t xml:space="preserve">     в возрасте от 30- 49 лет:</t>
  </si>
  <si>
    <t xml:space="preserve">      1 раз в 5 лет (30, 35, 40, 45 лет):</t>
  </si>
  <si>
    <t>Приложение № 9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</si>
  <si>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</si>
  <si>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1. 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реакции, в том числе:</t>
  </si>
  <si>
    <t>4. Повторный прием (осмотр) врачом акушером-гинекологом</t>
  </si>
  <si>
    <t>1. Спермограмма</t>
  </si>
  <si>
    <t>3. Ультразвуковое исследование предстательной железы и органов мошонки, в том числе:</t>
  </si>
  <si>
    <t>4. 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</si>
  <si>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Ультразвуковое исследование матки и придатков трансвагинальное</t>
  </si>
  <si>
    <t>A04.20.001</t>
  </si>
  <si>
    <t>A04.20.001.001</t>
  </si>
  <si>
    <t>B01.001.002</t>
  </si>
  <si>
    <t>B01.001.001</t>
  </si>
  <si>
    <t>4. У женщин в возрасте 18 - 29 лет 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реакции, в том числе: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</si>
  <si>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</t>
  </si>
  <si>
    <t>A26.21.036.001</t>
  </si>
  <si>
    <t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</t>
  </si>
  <si>
    <t>Определение ДНК возбудителей инфекции, передаваемые половым путем (Neisseria gonorrhoeae, Trichomonas vaginalis, Chlamydia trachomatis, Mycoplasma genitalium) в моче методом ПЦР</t>
  </si>
  <si>
    <t xml:space="preserve">A26.28.022.001
</t>
  </si>
  <si>
    <t xml:space="preserve">Индивидуальное консультирование по вопросам репродуктивного здоровья, репродуктивных установок и мотивации на рождение детей </t>
  </si>
  <si>
    <t>A09.20.011</t>
  </si>
  <si>
    <t xml:space="preserve">Определение концентрации водородных ионов (pH) отделяемого слизистой оболочки влагалища </t>
  </si>
  <si>
    <t xml:space="preserve">2.1. Определение концентрации водородных ионов (pH) отделяемого слизистой оболочки влагалища </t>
  </si>
  <si>
    <t>2. Микроскопическое исследование влагалищных мазков, в том числе:</t>
  </si>
  <si>
    <r>
      <rPr>
        <b/>
        <sz val="12"/>
        <color theme="1"/>
        <rFont val="Times New Roman"/>
        <family val="1"/>
        <charset val="204"/>
      </rPr>
      <t xml:space="preserve">3. Цитологическое исследование мазка с поверхности шейки матки и цервикального канала (за исключением случаев невозможности проведения исследования по медицинским показаниям в связи с экстирпацией матки, virgo). 
</t>
    </r>
    <r>
      <rPr>
        <sz val="12"/>
        <color theme="1"/>
        <rFont val="Times New Roman"/>
        <family val="1"/>
        <charset val="204"/>
      </rPr>
      <t xml:space="preserve">Цитологическое исследование мазка (соскоба) с шейки матки проводится при его окрашивании по Папаниколау (другие способы окраски не допускаются) </t>
    </r>
    <r>
      <rPr>
        <b/>
        <sz val="12"/>
        <color theme="1"/>
        <rFont val="Times New Roman"/>
        <family val="1"/>
        <charset val="204"/>
      </rPr>
      <t xml:space="preserve">1 раз в 3 года у женщин 21 - 29 лет и 1 раз 5 лет у женщин 30 - 49 лет.
</t>
    </r>
    <r>
      <rPr>
        <u/>
        <sz val="12"/>
        <color theme="1"/>
        <rFont val="Times New Roman"/>
        <family val="1"/>
        <charset val="204"/>
      </rPr>
      <t>Для возрастных групп, котрым исследование не положено в рамках 1 этапа диспансеризации взрослого населения.</t>
    </r>
  </si>
  <si>
    <t>Прием (осмотр) врачом акушером-гинекологом</t>
  </si>
  <si>
    <t>Микроскопическое исследование влагалищных мазков*</t>
  </si>
  <si>
    <r>
      <t xml:space="preserve">у женщин в возрасте 18 - 29 лет 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реакции, в том числе: </t>
    </r>
    <r>
      <rPr>
        <i/>
        <sz val="12"/>
        <color theme="1"/>
        <rFont val="Times New Roman"/>
        <family val="1"/>
        <charset val="204"/>
      </rPr>
      <t>определение ДНК возбудителей инфекций, передаваемых половым путем (Neisseria gonorrhoeae, Trichomonas vaginalis, Chlamydia trachomatis, Mycoplasma genitalium) в отделяемом слизистых женских половых органов методом ПЦР</t>
    </r>
  </si>
  <si>
    <t>19</t>
  </si>
  <si>
    <t>20</t>
  </si>
  <si>
    <t>25</t>
  </si>
  <si>
    <t>26</t>
  </si>
  <si>
    <t>34</t>
  </si>
  <si>
    <t>35</t>
  </si>
  <si>
    <t>5. 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</si>
  <si>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B01.053.001
или
B01.057.001</t>
  </si>
  <si>
    <t>B01.053.002 или
B01.057.002</t>
  </si>
  <si>
    <t>B01.053.002
или
B01.057.002</t>
  </si>
  <si>
    <t>2. Ультразвуковое исследование органов малого таза в начале или середине менструального цикла, в том числе (одним из методов):</t>
  </si>
  <si>
    <t>3. Ультразвуковое исследование молочных желез</t>
  </si>
  <si>
    <t xml:space="preserve"> A26.20.034.001</t>
  </si>
  <si>
    <t>II. У МУЖЧИН (от 18 до 49 лет)</t>
  </si>
  <si>
    <t>3.1) Ультразвуковое исследование предстательной железы и органов мошонки</t>
  </si>
  <si>
    <t>3.2) Ультразвуковое исследование органов мошонки</t>
  </si>
  <si>
    <t>I. У ЖЕНЩИН (от 18 до 49 лет)</t>
  </si>
  <si>
    <t>У ЖЕНЩИН (от 18 до 49 лет)</t>
  </si>
  <si>
    <t>У МУЖЧИН (от 18 до 49 лет)</t>
  </si>
  <si>
    <t>от 18 лет до 49 лет</t>
  </si>
  <si>
    <t>Цитологическое исследование мазка с поверхности шейки матки и цервикального канала (за исключением случаев невозможности проведения исследования по медицинским показаниям в связи с экстирпацией матки, virgo). 
Цитологическое исследование мазка (соскоба) с шейки матки проводится при его окрашивании по Папаниколау (другие способы окраски не допускаются) 1 раз в 3 года у женщин 21 - 29 лет и 1 раз 5 лет у женщин 30 - 49 лет (21,24,27,30,35,40,45 лет).*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</si>
  <si>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 (30, 35, 40, 45 лет).</t>
  </si>
  <si>
    <t>30, 31, 32, 33, 34, 36, 37, 38, 39, 41, 42, 43, 44, 45, 46, 47, 48, 49</t>
  </si>
  <si>
    <t>18, 19, 20, 21, 22, 23, 24, 25, 26, 27, 28, 29</t>
  </si>
  <si>
    <t>35, 40</t>
  </si>
  <si>
    <t>Сбор секрета простаты</t>
  </si>
  <si>
    <t>A11.21.004</t>
  </si>
  <si>
    <t>A26.21.034.001</t>
  </si>
  <si>
    <t>Ультразвуковое исследование матки и придатков трансабдоминальное</t>
  </si>
  <si>
    <t>2. 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реакции, в том числе (одним из способов):</t>
  </si>
  <si>
    <t>A01.30.026</t>
  </si>
  <si>
    <t>A01.20.002</t>
  </si>
  <si>
    <t>A02.20.001</t>
  </si>
  <si>
    <t>A01.20.003</t>
  </si>
  <si>
    <t>Забор материала на исследование, бимануальным влагалищным исследованием*</t>
  </si>
  <si>
    <t>A01.20.006</t>
  </si>
  <si>
    <t>A01.20.005</t>
  </si>
  <si>
    <t>B04.070.002</t>
  </si>
  <si>
    <t>1. Прием (осмотр, консультация) врача-акушера-гинеколога, в том числе:</t>
  </si>
  <si>
    <t>2.</t>
  </si>
  <si>
    <t>1.</t>
  </si>
  <si>
    <t>Первичный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</si>
  <si>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Спермограмма</t>
  </si>
  <si>
    <t>3.</t>
  </si>
  <si>
    <t>4.</t>
  </si>
  <si>
    <t>Анамнестическая анкета для оценки риска нарушений репродуктивного здоровья для мужчин от 18 до  49 лет</t>
  </si>
  <si>
    <t>в качестве биологического материала использовать отделяемое из уретры (соскоб из уретры)</t>
  </si>
  <si>
    <t>в качестве биологического материала использовать первую порцию мочи</t>
  </si>
  <si>
    <t>в качестве биологического материала использовать эсекрет предстательной железы</t>
  </si>
  <si>
    <t>в качестве биологического материала использовать эякулят</t>
  </si>
  <si>
    <t>Молекулярно-биологическое исследование спермы на хламидии (Chlamidia trachomatis)</t>
  </si>
  <si>
    <t>A26.21.020</t>
  </si>
  <si>
    <t>Молекулярно-биологическое исследование спермы на микоплазму хоминис (Mycoplasma hominis)</t>
  </si>
  <si>
    <t>A26.21.022</t>
  </si>
  <si>
    <t>Молекулярно-биологическое исследование спермы на гонококк (Neisseria gonorrhoeae)</t>
  </si>
  <si>
    <t>A26.21.024</t>
  </si>
  <si>
    <t>Молекулярно-биологическое исследование спермы на трихомонас вагиналис (Trichomonas vaginalis)</t>
  </si>
  <si>
    <t>A26.21.025</t>
  </si>
  <si>
    <t>Сбор образца спермы для исследования</t>
  </si>
  <si>
    <t>A11.21.001</t>
  </si>
  <si>
    <t>A26.21.023</t>
  </si>
  <si>
    <t>В качестве биологического материала используется первая порцию мочи, в том числе:</t>
  </si>
  <si>
    <t>В качестве биологического материала используется отделяемое из уретры (соскоб из уретры), в том числе:</t>
  </si>
  <si>
    <t>В качестве биологического материала используется секрет предстательной железы, в том числе:</t>
  </si>
  <si>
    <t>В качестве биологического материала используется эякулят, в том числе:</t>
  </si>
  <si>
    <t>1 способ</t>
  </si>
  <si>
    <t>2 способ</t>
  </si>
  <si>
    <t>3 способ</t>
  </si>
  <si>
    <t>4 способ</t>
  </si>
  <si>
    <t>1 метод</t>
  </si>
  <si>
    <t>2 метод</t>
  </si>
  <si>
    <t>Определение ДНК уреаплазм (Ureaplasma spp.) в секрете простаты методом ПЦР</t>
  </si>
  <si>
    <t>A26.21.043.001</t>
  </si>
  <si>
    <t>Определение ДНК уреаплазм (Ureaplasma spp.) с уточнением вида в отделяемом из уретры методом ПЦР</t>
  </si>
  <si>
    <t>A26.21.027.001</t>
  </si>
  <si>
    <t>Определение ДНК уреаплазм (Ureaplasma spp.) с уточнением вида в моче методом ПЦР</t>
  </si>
  <si>
    <t>A26.28.024.001</t>
  </si>
  <si>
    <r>
      <t>Молекулярно-биологическое исследование спермы на уреаплазмы (</t>
    </r>
    <r>
      <rPr>
        <u/>
        <sz val="11"/>
        <rFont val="Times New Roman"/>
        <family val="1"/>
        <charset val="204"/>
      </rPr>
      <t>Ureaplasma urealyticum</t>
    </r>
    <r>
      <rPr>
        <sz val="11"/>
        <rFont val="Times New Roman"/>
        <family val="1"/>
        <charset val="204"/>
      </rPr>
      <t>, Ureaplasma parvum)</t>
    </r>
  </si>
  <si>
    <t>Оценка репродуктивного здоровья и репродуктивных установок с помощью вопросника - анамнестической анкеты для женщин 18 - 49 лет</t>
  </si>
  <si>
    <t>5. Анамнестическая анкета для оценки риска нарушений репродуктивного здоровья для мужчин от 18 до  49 лет</t>
  </si>
  <si>
    <t xml:space="preserve">6. Первичный прием (осмотр) врачом-урологом (при его отсутствии врачом-хирургом, прошедшим подготовку по вопросам репродуктивного здоровья у мужчин) 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</si>
  <si>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реакции, (одним из способов), в том числе:</t>
  </si>
  <si>
    <t>5.</t>
  </si>
  <si>
    <t>Ультразвуковое исследование предстательной железы и органов мошонки, в том числе:</t>
  </si>
  <si>
    <t>2</t>
  </si>
  <si>
    <t>3</t>
  </si>
  <si>
    <t xml:space="preserve">Ультразвуковое исследование молочных желез; </t>
  </si>
  <si>
    <t>Приложение № 10</t>
  </si>
  <si>
    <t>Прием (осмотр, консультация) врача-акушера-гинеколога первичный</t>
  </si>
  <si>
    <t xml:space="preserve">* расходы на проведение исследования (манипуляции) учтены в тарифе первого этапа профилактического медицинского осмотра и диспансеризации определенных групп взрослого населения </t>
  </si>
  <si>
    <t xml:space="preserve">Осмотр влагалища и шейки матки в зеркалах </t>
  </si>
  <si>
    <t>Пальпация молочных желез</t>
  </si>
  <si>
    <t>Визуальное исследование молочных желез</t>
  </si>
  <si>
    <t>2.1. Микроскопическое исследование влагалищных мазков*</t>
  </si>
  <si>
    <t>Гинекологический осмотр с визуальным осмотром наружных половых органов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</si>
</sst>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_-;\-* #,##0.0_-;_-* &quot;-&quot;??_-;_-@_-"/>
    <numFmt numFmtId="165" formatCode="0.0"/>
    <numFmt numFmtId="166" formatCode="#,##0.0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rgb="FFC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rgb="FFC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sz val="16"/>
      <color rgb="FF0000FF"/>
      <name val="Times New Roman"/>
      <family val="1"/>
      <charset val="204"/>
    </font>
    <font>
      <sz val="20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1"/>
      <name val="Times New Roman"/>
      <family val="1"/>
      <charset val="204"/>
    </font>
    <font>
      <b/>
      <i/>
      <sz val="11"/>
      <color rgb="FF0000F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</cellStyleXfs>
  <cellXfs count="201">
    <xf numFmtId="0" fontId="0" fillId="0" borderId="0" xfId="0"/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43" fontId="7" fillId="0" borderId="1" xfId="1" applyFont="1" applyBorder="1" applyAlignment="1" applyProtection="1">
      <alignment horizontal="right" vertical="center" wrapText="1"/>
    </xf>
    <xf numFmtId="43" fontId="6" fillId="0" borderId="1" xfId="1" applyFont="1" applyBorder="1" applyAlignment="1" applyProtection="1">
      <alignment horizontal="right" vertical="center" wrapText="1"/>
    </xf>
    <xf numFmtId="0" fontId="5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0" fontId="4" fillId="2" borderId="0" xfId="0" applyFont="1" applyFill="1" applyAlignment="1">
      <alignment vertical="center" wrapText="1"/>
    </xf>
    <xf numFmtId="0" fontId="20" fillId="0" borderId="1" xfId="0" applyFont="1" applyBorder="1" applyAlignment="1">
      <alignment vertical="center" wrapText="1"/>
    </xf>
    <xf numFmtId="164" fontId="19" fillId="3" borderId="1" xfId="0" applyNumberFormat="1" applyFont="1" applyFill="1" applyBorder="1" applyAlignment="1">
      <alignment vertical="center" wrapText="1"/>
    </xf>
    <xf numFmtId="0" fontId="4" fillId="0" borderId="0" xfId="0" applyFont="1"/>
    <xf numFmtId="0" fontId="4" fillId="0" borderId="0" xfId="2" applyFont="1"/>
    <xf numFmtId="0" fontId="16" fillId="0" borderId="0" xfId="2" applyFont="1"/>
    <xf numFmtId="166" fontId="4" fillId="0" borderId="0" xfId="2" applyNumberFormat="1" applyFont="1"/>
    <xf numFmtId="0" fontId="5" fillId="4" borderId="13" xfId="2" applyFont="1" applyFill="1" applyBorder="1" applyAlignment="1">
      <alignment horizontal="center" vertical="center" wrapText="1"/>
    </xf>
    <xf numFmtId="0" fontId="5" fillId="4" borderId="14" xfId="2" applyFont="1" applyFill="1" applyBorder="1" applyAlignment="1">
      <alignment horizontal="center"/>
    </xf>
    <xf numFmtId="4" fontId="4" fillId="0" borderId="0" xfId="2" applyNumberFormat="1" applyFont="1"/>
    <xf numFmtId="2" fontId="16" fillId="0" borderId="0" xfId="2" applyNumberFormat="1" applyFont="1"/>
    <xf numFmtId="0" fontId="24" fillId="0" borderId="0" xfId="2" applyFont="1"/>
    <xf numFmtId="166" fontId="24" fillId="0" borderId="0" xfId="2" applyNumberFormat="1" applyFont="1"/>
    <xf numFmtId="0" fontId="4" fillId="3" borderId="0" xfId="0" applyFont="1" applyFill="1" applyAlignment="1">
      <alignment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4" fontId="9" fillId="3" borderId="1" xfId="0" applyNumberFormat="1" applyFont="1" applyFill="1" applyBorder="1" applyAlignment="1">
      <alignment vertical="center" wrapText="1"/>
    </xf>
    <xf numFmtId="0" fontId="19" fillId="0" borderId="2" xfId="2" applyFont="1" applyBorder="1" applyAlignment="1">
      <alignment horizontal="left" vertical="center" wrapText="1"/>
    </xf>
    <xf numFmtId="0" fontId="19" fillId="3" borderId="1" xfId="2" applyFont="1" applyFill="1" applyBorder="1" applyAlignment="1">
      <alignment horizontal="justify" vertical="center" wrapText="1"/>
    </xf>
    <xf numFmtId="0" fontId="5" fillId="0" borderId="0" xfId="2" applyFont="1"/>
    <xf numFmtId="0" fontId="25" fillId="0" borderId="0" xfId="2" applyFont="1"/>
    <xf numFmtId="4" fontId="17" fillId="3" borderId="1" xfId="0" applyNumberFormat="1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vertical="center" wrapText="1"/>
    </xf>
    <xf numFmtId="0" fontId="23" fillId="0" borderId="0" xfId="2" applyFont="1"/>
    <xf numFmtId="166" fontId="23" fillId="0" borderId="0" xfId="2" applyNumberFormat="1" applyFont="1"/>
    <xf numFmtId="0" fontId="28" fillId="0" borderId="0" xfId="2" applyFont="1"/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1" fillId="3" borderId="0" xfId="0" applyFont="1" applyFill="1" applyAlignment="1">
      <alignment vertical="center" wrapText="1"/>
    </xf>
    <xf numFmtId="0" fontId="4" fillId="0" borderId="15" xfId="2" applyFont="1" applyBorder="1" applyAlignment="1">
      <alignment horizontal="center" vertical="center" wrapText="1"/>
    </xf>
    <xf numFmtId="166" fontId="5" fillId="0" borderId="16" xfId="2" applyNumberFormat="1" applyFont="1" applyBorder="1" applyAlignment="1">
      <alignment vertical="center" wrapText="1"/>
    </xf>
    <xf numFmtId="166" fontId="5" fillId="0" borderId="17" xfId="2" applyNumberFormat="1" applyFont="1" applyBorder="1" applyAlignment="1">
      <alignment vertical="center" wrapText="1"/>
    </xf>
    <xf numFmtId="166" fontId="9" fillId="3" borderId="1" xfId="0" applyNumberFormat="1" applyFont="1" applyFill="1" applyBorder="1" applyAlignment="1">
      <alignment vertical="center" wrapText="1"/>
    </xf>
    <xf numFmtId="43" fontId="8" fillId="0" borderId="1" xfId="1" applyFont="1" applyBorder="1" applyAlignment="1" applyProtection="1">
      <alignment horizontal="right" vertical="center" wrapText="1"/>
    </xf>
    <xf numFmtId="0" fontId="4" fillId="0" borderId="0" xfId="3" applyFont="1"/>
    <xf numFmtId="0" fontId="16" fillId="0" borderId="0" xfId="3" applyFont="1"/>
    <xf numFmtId="0" fontId="20" fillId="0" borderId="0" xfId="3" applyFont="1"/>
    <xf numFmtId="0" fontId="32" fillId="0" borderId="1" xfId="3" applyFont="1" applyBorder="1" applyAlignment="1">
      <alignment vertical="center" wrapText="1"/>
    </xf>
    <xf numFmtId="165" fontId="33" fillId="3" borderId="1" xfId="3" applyNumberFormat="1" applyFont="1" applyFill="1" applyBorder="1" applyAlignment="1">
      <alignment horizontal="right" vertical="center" wrapText="1"/>
    </xf>
    <xf numFmtId="0" fontId="23" fillId="0" borderId="1" xfId="3" applyFont="1" applyBorder="1" applyAlignment="1">
      <alignment vertical="center" wrapText="1"/>
    </xf>
    <xf numFmtId="165" fontId="17" fillId="0" borderId="0" xfId="3" applyNumberFormat="1" applyFont="1"/>
    <xf numFmtId="0" fontId="17" fillId="0" borderId="0" xfId="3" applyFont="1"/>
    <xf numFmtId="0" fontId="34" fillId="0" borderId="0" xfId="3" applyFont="1"/>
    <xf numFmtId="0" fontId="4" fillId="0" borderId="1" xfId="3" applyFont="1" applyBorder="1" applyAlignment="1">
      <alignment vertical="center" wrapText="1"/>
    </xf>
    <xf numFmtId="0" fontId="5" fillId="0" borderId="1" xfId="3" applyFont="1" applyBorder="1" applyAlignment="1">
      <alignment vertical="center" wrapText="1"/>
    </xf>
    <xf numFmtId="0" fontId="30" fillId="0" borderId="1" xfId="3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166" fontId="9" fillId="0" borderId="1" xfId="1" applyNumberFormat="1" applyFont="1" applyBorder="1" applyAlignment="1" applyProtection="1">
      <alignment horizontal="right" vertical="center" wrapText="1"/>
    </xf>
    <xf numFmtId="164" fontId="9" fillId="0" borderId="1" xfId="1" applyNumberFormat="1" applyFont="1" applyBorder="1" applyAlignment="1" applyProtection="1">
      <alignment horizontal="right" vertical="center" wrapText="1"/>
    </xf>
    <xf numFmtId="165" fontId="19" fillId="3" borderId="1" xfId="3" applyNumberFormat="1" applyFont="1" applyFill="1" applyBorder="1" applyAlignment="1">
      <alignment horizontal="right" vertical="center"/>
    </xf>
    <xf numFmtId="0" fontId="4" fillId="0" borderId="13" xfId="2" applyFont="1" applyBorder="1" applyAlignment="1">
      <alignment horizontal="center" vertical="center" wrapText="1"/>
    </xf>
    <xf numFmtId="166" fontId="5" fillId="0" borderId="14" xfId="2" applyNumberFormat="1" applyFont="1" applyBorder="1" applyAlignment="1">
      <alignment vertical="center" wrapText="1"/>
    </xf>
    <xf numFmtId="0" fontId="5" fillId="4" borderId="1" xfId="2" applyFont="1" applyFill="1" applyBorder="1" applyAlignment="1">
      <alignment horizontal="center" vertical="center" wrapText="1"/>
    </xf>
    <xf numFmtId="0" fontId="5" fillId="4" borderId="2" xfId="2" applyFont="1" applyFill="1" applyBorder="1" applyAlignment="1">
      <alignment horizontal="center" vertical="center"/>
    </xf>
    <xf numFmtId="0" fontId="5" fillId="4" borderId="2" xfId="2" applyFont="1" applyFill="1" applyBorder="1" applyAlignment="1">
      <alignment horizontal="center"/>
    </xf>
    <xf numFmtId="0" fontId="20" fillId="0" borderId="0" xfId="2" applyFont="1"/>
    <xf numFmtId="0" fontId="19" fillId="4" borderId="1" xfId="2" applyFont="1" applyFill="1" applyBorder="1" applyAlignment="1">
      <alignment horizontal="center" vertical="center" wrapText="1"/>
    </xf>
    <xf numFmtId="165" fontId="19" fillId="3" borderId="1" xfId="0" applyNumberFormat="1" applyFont="1" applyFill="1" applyBorder="1" applyAlignment="1">
      <alignment vertical="center" wrapText="1"/>
    </xf>
    <xf numFmtId="0" fontId="29" fillId="4" borderId="1" xfId="3" applyFont="1" applyFill="1" applyBorder="1" applyAlignment="1">
      <alignment horizontal="center" vertical="center" wrapText="1"/>
    </xf>
    <xf numFmtId="0" fontId="31" fillId="4" borderId="1" xfId="3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49" fontId="5" fillId="4" borderId="6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right" vertical="center" wrapText="1"/>
    </xf>
    <xf numFmtId="43" fontId="22" fillId="4" borderId="6" xfId="0" applyNumberFormat="1" applyFont="1" applyFill="1" applyBorder="1" applyAlignment="1">
      <alignment horizontal="righ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30" fillId="0" borderId="1" xfId="2" applyFont="1" applyBorder="1" applyAlignment="1">
      <alignment vertical="center" wrapText="1"/>
    </xf>
    <xf numFmtId="0" fontId="20" fillId="0" borderId="2" xfId="2" applyFont="1" applyBorder="1" applyAlignment="1">
      <alignment horizontal="left" vertical="center" wrapText="1"/>
    </xf>
    <xf numFmtId="166" fontId="20" fillId="0" borderId="1" xfId="2" applyNumberFormat="1" applyFont="1" applyBorder="1" applyAlignment="1">
      <alignment vertical="center"/>
    </xf>
    <xf numFmtId="4" fontId="20" fillId="3" borderId="1" xfId="0" applyNumberFormat="1" applyFont="1" applyFill="1" applyBorder="1" applyAlignment="1">
      <alignment vertical="center" wrapText="1"/>
    </xf>
    <xf numFmtId="0" fontId="19" fillId="0" borderId="1" xfId="3" applyFont="1" applyBorder="1" applyAlignment="1">
      <alignment vertical="center" wrapText="1"/>
    </xf>
    <xf numFmtId="43" fontId="7" fillId="0" borderId="1" xfId="1" applyFont="1" applyBorder="1" applyAlignment="1" applyProtection="1">
      <alignment horizontal="center" vertical="center" wrapText="1"/>
    </xf>
    <xf numFmtId="43" fontId="38" fillId="0" borderId="1" xfId="1" applyFont="1" applyBorder="1" applyAlignment="1" applyProtection="1">
      <alignment horizontal="center" vertical="center" wrapText="1"/>
    </xf>
    <xf numFmtId="43" fontId="40" fillId="0" borderId="1" xfId="1" applyFont="1" applyBorder="1" applyAlignment="1" applyProtection="1">
      <alignment horizontal="center" vertical="center" wrapText="1"/>
    </xf>
    <xf numFmtId="0" fontId="12" fillId="0" borderId="0" xfId="0" applyFont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20" fillId="0" borderId="5" xfId="3" applyFont="1" applyBorder="1" applyAlignment="1">
      <alignment vertical="center" wrapText="1"/>
    </xf>
    <xf numFmtId="0" fontId="20" fillId="0" borderId="24" xfId="3" applyFont="1" applyBorder="1" applyAlignment="1">
      <alignment vertical="center" wrapText="1"/>
    </xf>
    <xf numFmtId="0" fontId="5" fillId="0" borderId="5" xfId="3" applyFont="1" applyBorder="1" applyAlignment="1">
      <alignment vertical="center" wrapText="1"/>
    </xf>
    <xf numFmtId="165" fontId="19" fillId="3" borderId="5" xfId="3" applyNumberFormat="1" applyFont="1" applyFill="1" applyBorder="1" applyAlignment="1">
      <alignment horizontal="right" vertical="center"/>
    </xf>
    <xf numFmtId="0" fontId="4" fillId="0" borderId="25" xfId="2" applyFont="1" applyBorder="1" applyAlignment="1">
      <alignment vertical="center" wrapText="1"/>
    </xf>
    <xf numFmtId="0" fontId="19" fillId="0" borderId="25" xfId="2" applyFont="1" applyBorder="1" applyAlignment="1">
      <alignment horizontal="left" vertical="center" wrapText="1"/>
    </xf>
    <xf numFmtId="166" fontId="20" fillId="0" borderId="6" xfId="2" applyNumberFormat="1" applyFont="1" applyBorder="1" applyAlignment="1">
      <alignment vertical="center"/>
    </xf>
    <xf numFmtId="166" fontId="20" fillId="0" borderId="25" xfId="2" applyNumberFormat="1" applyFont="1" applyBorder="1" applyAlignment="1">
      <alignment vertical="center"/>
    </xf>
    <xf numFmtId="0" fontId="30" fillId="0" borderId="6" xfId="2" applyFont="1" applyBorder="1" applyAlignment="1">
      <alignment vertical="center" wrapText="1"/>
    </xf>
    <xf numFmtId="0" fontId="30" fillId="0" borderId="2" xfId="2" applyFont="1" applyBorder="1" applyAlignment="1">
      <alignment vertical="center" wrapText="1"/>
    </xf>
    <xf numFmtId="166" fontId="20" fillId="0" borderId="4" xfId="2" applyNumberFormat="1" applyFont="1" applyBorder="1" applyAlignment="1">
      <alignment vertical="center"/>
    </xf>
    <xf numFmtId="0" fontId="32" fillId="0" borderId="1" xfId="0" applyFont="1" applyBorder="1" applyAlignment="1">
      <alignment vertical="center" wrapText="1"/>
    </xf>
    <xf numFmtId="0" fontId="20" fillId="0" borderId="26" xfId="2" applyFont="1" applyBorder="1" applyAlignment="1">
      <alignment horizontal="left" vertical="center" wrapText="1"/>
    </xf>
    <xf numFmtId="0" fontId="4" fillId="0" borderId="27" xfId="2" applyFont="1" applyBorder="1" applyAlignment="1">
      <alignment vertical="center" wrapText="1"/>
    </xf>
    <xf numFmtId="166" fontId="20" fillId="0" borderId="27" xfId="2" applyNumberFormat="1" applyFont="1" applyBorder="1" applyAlignment="1">
      <alignment vertical="center"/>
    </xf>
    <xf numFmtId="0" fontId="32" fillId="0" borderId="1" xfId="0" applyFont="1" applyBorder="1" applyAlignment="1">
      <alignment horizontal="left" vertical="center" wrapText="1"/>
    </xf>
    <xf numFmtId="166" fontId="19" fillId="3" borderId="1" xfId="0" applyNumberFormat="1" applyFont="1" applyFill="1" applyBorder="1" applyAlignment="1">
      <alignment vertical="center" wrapText="1"/>
    </xf>
    <xf numFmtId="166" fontId="31" fillId="3" borderId="1" xfId="0" applyNumberFormat="1" applyFont="1" applyFill="1" applyBorder="1" applyAlignment="1">
      <alignment vertical="center" wrapText="1"/>
    </xf>
    <xf numFmtId="166" fontId="31" fillId="3" borderId="4" xfId="0" applyNumberFormat="1" applyFont="1" applyFill="1" applyBorder="1" applyAlignment="1">
      <alignment vertical="center" wrapText="1"/>
    </xf>
    <xf numFmtId="166" fontId="26" fillId="3" borderId="1" xfId="0" applyNumberFormat="1" applyFont="1" applyFill="1" applyBorder="1" applyAlignment="1">
      <alignment vertical="center" wrapText="1"/>
    </xf>
    <xf numFmtId="0" fontId="39" fillId="3" borderId="2" xfId="0" applyFont="1" applyFill="1" applyBorder="1" applyAlignment="1">
      <alignment horizontal="center" vertical="center" wrapText="1"/>
    </xf>
    <xf numFmtId="0" fontId="19" fillId="0" borderId="29" xfId="2" applyFont="1" applyBorder="1" applyAlignment="1">
      <alignment horizontal="center" vertical="center" wrapText="1"/>
    </xf>
    <xf numFmtId="0" fontId="19" fillId="0" borderId="28" xfId="2" applyFont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43" fontId="41" fillId="0" borderId="1" xfId="1" applyFont="1" applyBorder="1" applyAlignment="1" applyProtection="1">
      <alignment horizontal="center" vertical="center" wrapText="1"/>
    </xf>
    <xf numFmtId="43" fontId="42" fillId="0" borderId="1" xfId="1" applyFont="1" applyBorder="1" applyAlignment="1" applyProtection="1">
      <alignment horizontal="center" vertical="center" wrapText="1"/>
    </xf>
    <xf numFmtId="0" fontId="29" fillId="3" borderId="2" xfId="3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2" fillId="3" borderId="1" xfId="0" applyFont="1" applyFill="1" applyBorder="1" applyAlignment="1">
      <alignment vertical="center" wrapText="1"/>
    </xf>
    <xf numFmtId="0" fontId="27" fillId="3" borderId="28" xfId="0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left" vertical="center" wrapText="1"/>
    </xf>
    <xf numFmtId="0" fontId="20" fillId="0" borderId="1" xfId="3" applyFont="1" applyBorder="1" applyAlignment="1">
      <alignment vertical="center" wrapText="1"/>
    </xf>
    <xf numFmtId="0" fontId="31" fillId="0" borderId="1" xfId="3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6" fontId="15" fillId="3" borderId="1" xfId="0" applyNumberFormat="1" applyFont="1" applyFill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vertical="center" wrapText="1"/>
    </xf>
    <xf numFmtId="166" fontId="33" fillId="3" borderId="1" xfId="0" applyNumberFormat="1" applyFont="1" applyFill="1" applyBorder="1" applyAlignment="1">
      <alignment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3" borderId="1" xfId="0" applyFont="1" applyFill="1" applyBorder="1" applyAlignment="1">
      <alignment horizontal="center" vertical="center" wrapText="1"/>
    </xf>
    <xf numFmtId="0" fontId="45" fillId="3" borderId="1" xfId="0" applyFont="1" applyFill="1" applyBorder="1" applyAlignment="1">
      <alignment horizontal="center" vertical="center" wrapText="1"/>
    </xf>
    <xf numFmtId="0" fontId="8" fillId="3" borderId="3" xfId="3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3" fillId="3" borderId="1" xfId="0" applyFont="1" applyFill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1" fillId="0" borderId="1" xfId="3" applyNumberFormat="1" applyFont="1" applyBorder="1" applyAlignment="1">
      <alignment horizontal="center" vertical="center" wrapText="1"/>
    </xf>
    <xf numFmtId="166" fontId="19" fillId="0" borderId="1" xfId="2" applyNumberFormat="1" applyFont="1" applyBorder="1" applyAlignment="1">
      <alignment vertical="center"/>
    </xf>
    <xf numFmtId="2" fontId="4" fillId="0" borderId="0" xfId="3" applyNumberFormat="1" applyFont="1"/>
    <xf numFmtId="0" fontId="36" fillId="0" borderId="1" xfId="3" applyFont="1" applyBorder="1" applyAlignment="1">
      <alignment vertical="center" wrapText="1"/>
    </xf>
    <xf numFmtId="0" fontId="36" fillId="0" borderId="24" xfId="3" applyFont="1" applyBorder="1" applyAlignment="1">
      <alignment vertical="center" wrapText="1"/>
    </xf>
    <xf numFmtId="165" fontId="9" fillId="3" borderId="24" xfId="3" applyNumberFormat="1" applyFont="1" applyFill="1" applyBorder="1" applyAlignment="1">
      <alignment horizontal="right" vertical="center"/>
    </xf>
    <xf numFmtId="0" fontId="4" fillId="0" borderId="0" xfId="2" applyFont="1" applyAlignment="1">
      <alignment horizontal="right"/>
    </xf>
    <xf numFmtId="0" fontId="4" fillId="0" borderId="0" xfId="2" applyFont="1" applyAlignment="1">
      <alignment horizontal="right" vertical="center" wrapText="1"/>
    </xf>
    <xf numFmtId="0" fontId="19" fillId="0" borderId="0" xfId="2" applyFont="1" applyAlignment="1">
      <alignment horizontal="center" wrapText="1"/>
    </xf>
    <xf numFmtId="0" fontId="4" fillId="0" borderId="0" xfId="2" applyFont="1" applyAlignment="1">
      <alignment horizontal="center"/>
    </xf>
    <xf numFmtId="0" fontId="5" fillId="4" borderId="8" xfId="2" applyFont="1" applyFill="1" applyBorder="1" applyAlignment="1">
      <alignment horizontal="center" vertical="center" wrapText="1"/>
    </xf>
    <xf numFmtId="0" fontId="5" fillId="4" borderId="9" xfId="2" applyFont="1" applyFill="1" applyBorder="1" applyAlignment="1">
      <alignment horizontal="center" vertical="center" wrapText="1"/>
    </xf>
    <xf numFmtId="0" fontId="5" fillId="4" borderId="10" xfId="2" applyFont="1" applyFill="1" applyBorder="1" applyAlignment="1">
      <alignment horizontal="center" vertical="center" wrapText="1"/>
    </xf>
    <xf numFmtId="0" fontId="5" fillId="4" borderId="11" xfId="2" applyFont="1" applyFill="1" applyBorder="1" applyAlignment="1">
      <alignment horizontal="center" wrapText="1"/>
    </xf>
    <xf numFmtId="0" fontId="5" fillId="4" borderId="12" xfId="2" applyFont="1" applyFill="1" applyBorder="1" applyAlignment="1">
      <alignment horizontal="center" wrapText="1"/>
    </xf>
    <xf numFmtId="166" fontId="8" fillId="0" borderId="0" xfId="2" applyNumberFormat="1" applyFont="1" applyAlignment="1">
      <alignment horizontal="center"/>
    </xf>
    <xf numFmtId="0" fontId="18" fillId="0" borderId="0" xfId="2" applyFont="1" applyAlignment="1"/>
    <xf numFmtId="0" fontId="4" fillId="0" borderId="18" xfId="2" applyFont="1" applyBorder="1" applyAlignment="1">
      <alignment horizontal="center" vertical="center" wrapText="1"/>
    </xf>
    <xf numFmtId="0" fontId="4" fillId="0" borderId="19" xfId="2" applyFont="1" applyBorder="1" applyAlignment="1">
      <alignment horizontal="center" vertical="center" wrapText="1"/>
    </xf>
    <xf numFmtId="0" fontId="4" fillId="0" borderId="22" xfId="2" applyFont="1" applyBorder="1" applyAlignment="1">
      <alignment horizontal="center" vertical="center" wrapText="1"/>
    </xf>
    <xf numFmtId="166" fontId="5" fillId="0" borderId="20" xfId="2" applyNumberFormat="1" applyFont="1" applyBorder="1" applyAlignment="1">
      <alignment horizontal="center" vertical="center" wrapText="1"/>
    </xf>
    <xf numFmtId="166" fontId="5" fillId="0" borderId="21" xfId="2" applyNumberFormat="1" applyFont="1" applyBorder="1" applyAlignment="1">
      <alignment horizontal="center" vertical="center" wrapText="1"/>
    </xf>
    <xf numFmtId="166" fontId="5" fillId="0" borderId="23" xfId="2" applyNumberFormat="1" applyFont="1" applyBorder="1" applyAlignment="1">
      <alignment horizontal="center" vertical="center" wrapText="1"/>
    </xf>
    <xf numFmtId="0" fontId="36" fillId="3" borderId="0" xfId="0" applyFont="1" applyFill="1" applyBorder="1" applyAlignment="1">
      <alignment horizontal="center" vertical="center" wrapText="1"/>
    </xf>
    <xf numFmtId="0" fontId="9" fillId="3" borderId="2" xfId="2" applyFont="1" applyFill="1" applyBorder="1" applyAlignment="1">
      <alignment horizontal="center" vertical="center" wrapText="1"/>
    </xf>
    <xf numFmtId="0" fontId="9" fillId="3" borderId="3" xfId="2" applyFont="1" applyFill="1" applyBorder="1" applyAlignment="1">
      <alignment horizontal="center" vertical="center" wrapText="1"/>
    </xf>
    <xf numFmtId="0" fontId="9" fillId="3" borderId="4" xfId="2" applyFont="1" applyFill="1" applyBorder="1" applyAlignment="1">
      <alignment horizontal="center" vertical="center" wrapText="1"/>
    </xf>
    <xf numFmtId="0" fontId="9" fillId="4" borderId="2" xfId="2" applyFont="1" applyFill="1" applyBorder="1" applyAlignment="1">
      <alignment horizontal="center" vertical="center" wrapText="1"/>
    </xf>
    <xf numFmtId="0" fontId="9" fillId="4" borderId="3" xfId="2" applyFont="1" applyFill="1" applyBorder="1" applyAlignment="1">
      <alignment horizontal="center" vertical="center" wrapText="1"/>
    </xf>
    <xf numFmtId="0" fontId="9" fillId="4" borderId="4" xfId="2" applyFont="1" applyFill="1" applyBorder="1" applyAlignment="1">
      <alignment horizontal="center" vertical="center" wrapText="1"/>
    </xf>
    <xf numFmtId="0" fontId="36" fillId="0" borderId="0" xfId="3" applyFont="1" applyBorder="1" applyAlignment="1">
      <alignment vertical="center" wrapText="1"/>
    </xf>
    <xf numFmtId="0" fontId="4" fillId="0" borderId="0" xfId="3" applyFont="1" applyAlignment="1">
      <alignment horizontal="right"/>
    </xf>
    <xf numFmtId="0" fontId="4" fillId="0" borderId="0" xfId="0" applyFont="1" applyAlignment="1">
      <alignment horizontal="right" wrapText="1"/>
    </xf>
    <xf numFmtId="0" fontId="19" fillId="0" borderId="0" xfId="3" applyFont="1" applyAlignment="1">
      <alignment horizontal="center" wrapText="1"/>
    </xf>
    <xf numFmtId="0" fontId="37" fillId="3" borderId="2" xfId="3" applyFont="1" applyFill="1" applyBorder="1" applyAlignment="1">
      <alignment horizontal="center" vertical="center" wrapText="1"/>
    </xf>
    <xf numFmtId="0" fontId="37" fillId="3" borderId="3" xfId="3" applyFont="1" applyFill="1" applyBorder="1" applyAlignment="1">
      <alignment horizontal="center" vertical="center" wrapText="1"/>
    </xf>
    <xf numFmtId="0" fontId="37" fillId="3" borderId="4" xfId="3" applyFont="1" applyFill="1" applyBorder="1" applyAlignment="1">
      <alignment horizontal="center" vertical="center" wrapText="1"/>
    </xf>
    <xf numFmtId="0" fontId="31" fillId="0" borderId="5" xfId="3" applyFont="1" applyBorder="1" applyAlignment="1">
      <alignment horizontal="center" vertical="center" wrapText="1"/>
    </xf>
    <xf numFmtId="0" fontId="31" fillId="0" borderId="6" xfId="3" applyFont="1" applyBorder="1" applyAlignment="1">
      <alignment horizontal="center" vertical="center" wrapText="1"/>
    </xf>
    <xf numFmtId="165" fontId="19" fillId="3" borderId="5" xfId="3" applyNumberFormat="1" applyFont="1" applyFill="1" applyBorder="1" applyAlignment="1">
      <alignment horizontal="right" vertical="center"/>
    </xf>
    <xf numFmtId="165" fontId="19" fillId="3" borderId="6" xfId="3" applyNumberFormat="1" applyFont="1" applyFill="1" applyBorder="1" applyAlignment="1">
      <alignment horizontal="right" vertical="center"/>
    </xf>
    <xf numFmtId="0" fontId="38" fillId="0" borderId="2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1" fillId="0" borderId="7" xfId="0" applyFont="1" applyBorder="1" applyAlignment="1">
      <alignment horizontal="left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37" fillId="4" borderId="5" xfId="0" applyFont="1" applyFill="1" applyBorder="1" applyAlignment="1">
      <alignment horizontal="center" vertical="center" wrapText="1"/>
    </xf>
    <xf numFmtId="0" fontId="37" fillId="4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166" fontId="31" fillId="3" borderId="1" xfId="3" applyNumberFormat="1" applyFont="1" applyFill="1" applyBorder="1" applyAlignment="1">
      <alignment horizontal="right" vertical="center" wrapText="1"/>
    </xf>
    <xf numFmtId="166" fontId="33" fillId="3" borderId="1" xfId="3" applyNumberFormat="1" applyFont="1" applyFill="1" applyBorder="1" applyAlignment="1">
      <alignment horizontal="right" vertical="center" wrapText="1"/>
    </xf>
    <xf numFmtId="166" fontId="36" fillId="3" borderId="1" xfId="3" applyNumberFormat="1" applyFont="1" applyFill="1" applyBorder="1" applyAlignment="1">
      <alignment horizontal="right" vertical="center" wrapText="1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14"/>
  <sheetViews>
    <sheetView view="pageBreakPreview" zoomScale="110" zoomScaleSheetLayoutView="110" workbookViewId="0">
      <selection activeCell="G7" sqref="G7"/>
    </sheetView>
  </sheetViews>
  <sheetFormatPr defaultRowHeight="15.75" x14ac:dyDescent="0.25"/>
  <cols>
    <col min="1" max="1" width="26.7109375" style="19" customWidth="1"/>
    <col min="2" max="2" width="16.5703125" style="19" customWidth="1"/>
    <col min="3" max="3" width="26.85546875" style="19" customWidth="1"/>
    <col min="4" max="4" width="17.42578125" style="19" customWidth="1"/>
    <col min="5" max="6" width="10.5703125" style="20" customWidth="1"/>
    <col min="7" max="7" width="12.7109375" style="19" customWidth="1"/>
    <col min="8" max="8" width="14.140625" style="19" customWidth="1"/>
    <col min="9" max="9" width="9.140625" style="19"/>
    <col min="10" max="10" width="12.28515625" style="19" customWidth="1"/>
    <col min="11" max="16384" width="9.140625" style="19"/>
  </cols>
  <sheetData>
    <row r="1" spans="1:11" x14ac:dyDescent="0.25">
      <c r="B1" s="147" t="s">
        <v>55</v>
      </c>
      <c r="C1" s="147"/>
      <c r="D1" s="147"/>
    </row>
    <row r="2" spans="1:11" ht="63" customHeight="1" x14ac:dyDescent="0.25">
      <c r="C2" s="148" t="s">
        <v>44</v>
      </c>
      <c r="D2" s="148"/>
    </row>
    <row r="3" spans="1:11" x14ac:dyDescent="0.25">
      <c r="B3" s="147"/>
      <c r="C3" s="147"/>
      <c r="D3" s="147"/>
    </row>
    <row r="4" spans="1:11" ht="54.75" customHeight="1" x14ac:dyDescent="0.25">
      <c r="A4" s="149" t="s">
        <v>57</v>
      </c>
      <c r="B4" s="149"/>
      <c r="C4" s="149"/>
      <c r="D4" s="149"/>
    </row>
    <row r="5" spans="1:11" ht="16.5" thickBot="1" x14ac:dyDescent="0.3">
      <c r="A5" s="150"/>
      <c r="B5" s="150"/>
      <c r="C5" s="150"/>
      <c r="D5" s="150"/>
    </row>
    <row r="6" spans="1:11" ht="28.5" customHeight="1" thickTop="1" x14ac:dyDescent="0.25">
      <c r="A6" s="151" t="s">
        <v>46</v>
      </c>
      <c r="B6" s="152"/>
      <c r="C6" s="152"/>
      <c r="D6" s="153"/>
    </row>
    <row r="7" spans="1:11" ht="15.75" customHeight="1" x14ac:dyDescent="0.25">
      <c r="A7" s="154" t="s">
        <v>40</v>
      </c>
      <c r="B7" s="155"/>
      <c r="C7" s="154" t="s">
        <v>41</v>
      </c>
      <c r="D7" s="155"/>
    </row>
    <row r="8" spans="1:11" ht="16.5" thickBot="1" x14ac:dyDescent="0.3">
      <c r="A8" s="22" t="s">
        <v>42</v>
      </c>
      <c r="B8" s="23" t="s">
        <v>43</v>
      </c>
      <c r="C8" s="22" t="s">
        <v>42</v>
      </c>
      <c r="D8" s="23" t="s">
        <v>43</v>
      </c>
    </row>
    <row r="9" spans="1:11" ht="41.25" customHeight="1" thickTop="1" x14ac:dyDescent="0.25">
      <c r="A9" s="158" t="s">
        <v>132</v>
      </c>
      <c r="B9" s="161">
        <f>'ПР_№ 10_мужчины_Тариф'!C14+'ПР_№ 10_мужчины_Тариф'!C13</f>
        <v>3400</v>
      </c>
      <c r="C9" s="45" t="s">
        <v>136</v>
      </c>
      <c r="D9" s="46">
        <f>'Пр № 9_ жен_Тариф_по возрастам'!G13</f>
        <v>8395.7000000000007</v>
      </c>
      <c r="G9" s="24"/>
      <c r="H9" s="24"/>
      <c r="I9" s="21"/>
      <c r="J9" s="24"/>
      <c r="K9" s="24"/>
    </row>
    <row r="10" spans="1:11" ht="50.25" customHeight="1" x14ac:dyDescent="0.25">
      <c r="A10" s="159"/>
      <c r="B10" s="162"/>
      <c r="C10" s="45" t="s">
        <v>135</v>
      </c>
      <c r="D10" s="47">
        <f>'Пр № 9_ жен_Тариф_по возрастам'!P13</f>
        <v>4160.8999999999996</v>
      </c>
      <c r="E10" s="25"/>
      <c r="F10" s="25"/>
      <c r="G10" s="24"/>
      <c r="H10" s="24"/>
      <c r="I10" s="21"/>
      <c r="J10" s="24"/>
      <c r="K10" s="24"/>
    </row>
    <row r="11" spans="1:11" ht="29.25" customHeight="1" thickBot="1" x14ac:dyDescent="0.3">
      <c r="A11" s="160"/>
      <c r="B11" s="163"/>
      <c r="C11" s="66" t="s">
        <v>137</v>
      </c>
      <c r="D11" s="67">
        <f>'Пр № 9_ жен_Тариф_по возрастам'!U13</f>
        <v>6764.5</v>
      </c>
      <c r="E11" s="25"/>
      <c r="F11" s="25"/>
      <c r="G11" s="24"/>
      <c r="H11" s="24"/>
      <c r="I11" s="21"/>
      <c r="J11" s="24"/>
      <c r="K11" s="24"/>
    </row>
    <row r="12" spans="1:11" ht="16.5" thickTop="1" x14ac:dyDescent="0.25"/>
    <row r="13" spans="1:11" x14ac:dyDescent="0.25">
      <c r="A13" s="26"/>
      <c r="B13" s="27"/>
      <c r="C13" s="26"/>
      <c r="D13" s="27"/>
    </row>
    <row r="14" spans="1:11" x14ac:dyDescent="0.25">
      <c r="A14" s="26"/>
      <c r="B14" s="156"/>
      <c r="C14" s="157"/>
      <c r="D14" s="157"/>
    </row>
  </sheetData>
  <mergeCells count="11">
    <mergeCell ref="A6:D6"/>
    <mergeCell ref="A7:B7"/>
    <mergeCell ref="C7:D7"/>
    <mergeCell ref="B14:D14"/>
    <mergeCell ref="A9:A11"/>
    <mergeCell ref="B9:B11"/>
    <mergeCell ref="B1:D1"/>
    <mergeCell ref="C2:D2"/>
    <mergeCell ref="B3:D3"/>
    <mergeCell ref="A4:D4"/>
    <mergeCell ref="A5:D5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46"/>
  <sheetViews>
    <sheetView view="pageBreakPreview" topLeftCell="A31" zoomScaleSheetLayoutView="100" workbookViewId="0">
      <selection activeCell="A21" sqref="A21"/>
    </sheetView>
  </sheetViews>
  <sheetFormatPr defaultRowHeight="15.75" x14ac:dyDescent="0.25"/>
  <cols>
    <col min="1" max="1" width="20.5703125" style="19" customWidth="1"/>
    <col min="2" max="2" width="85.140625" style="19" customWidth="1"/>
    <col min="3" max="3" width="15" style="71" customWidth="1"/>
    <col min="4" max="5" width="11.7109375" style="19" customWidth="1"/>
    <col min="6" max="6" width="9.140625" style="19"/>
    <col min="7" max="8" width="10.140625" style="19" customWidth="1"/>
    <col min="9" max="10" width="10.5703125" style="20" customWidth="1"/>
    <col min="11" max="16384" width="9.140625" style="19"/>
  </cols>
  <sheetData>
    <row r="1" spans="1:12" x14ac:dyDescent="0.25">
      <c r="B1" s="147" t="s">
        <v>60</v>
      </c>
      <c r="C1" s="147"/>
    </row>
    <row r="2" spans="1:12" ht="15.75" customHeight="1" x14ac:dyDescent="0.25">
      <c r="B2" s="148" t="s">
        <v>44</v>
      </c>
      <c r="C2" s="148"/>
    </row>
    <row r="3" spans="1:12" x14ac:dyDescent="0.25">
      <c r="B3" s="148"/>
      <c r="C3" s="148"/>
    </row>
    <row r="5" spans="1:12" ht="32.25" customHeight="1" x14ac:dyDescent="0.25">
      <c r="A5" s="149" t="s">
        <v>58</v>
      </c>
      <c r="B5" s="149"/>
      <c r="C5" s="149"/>
    </row>
    <row r="6" spans="1:12" ht="12.75" customHeight="1" x14ac:dyDescent="0.25"/>
    <row r="7" spans="1:12" ht="30.75" customHeight="1" x14ac:dyDescent="0.25">
      <c r="A7" s="68" t="s">
        <v>36</v>
      </c>
      <c r="B7" s="69" t="s">
        <v>38</v>
      </c>
      <c r="C7" s="72" t="s">
        <v>39</v>
      </c>
      <c r="I7" s="19"/>
      <c r="J7" s="19"/>
      <c r="K7" s="20"/>
      <c r="L7" s="20"/>
    </row>
    <row r="8" spans="1:12" ht="15.75" customHeight="1" x14ac:dyDescent="0.25">
      <c r="A8" s="68">
        <v>1</v>
      </c>
      <c r="B8" s="70">
        <v>2</v>
      </c>
      <c r="C8" s="72">
        <v>3</v>
      </c>
      <c r="I8" s="19"/>
      <c r="J8" s="19"/>
      <c r="K8" s="20"/>
      <c r="L8" s="20"/>
    </row>
    <row r="9" spans="1:12" ht="23.25" customHeight="1" x14ac:dyDescent="0.25">
      <c r="A9" s="165" t="s">
        <v>129</v>
      </c>
      <c r="B9" s="166"/>
      <c r="C9" s="167"/>
      <c r="I9" s="19"/>
      <c r="J9" s="19"/>
      <c r="K9" s="20"/>
      <c r="L9" s="20"/>
    </row>
    <row r="10" spans="1:12" ht="48" customHeight="1" x14ac:dyDescent="0.25">
      <c r="A10" s="99"/>
      <c r="B10" s="100" t="s">
        <v>88</v>
      </c>
      <c r="C10" s="102"/>
      <c r="E10" s="21"/>
      <c r="I10" s="19"/>
      <c r="J10" s="19"/>
      <c r="K10" s="20"/>
      <c r="L10" s="20"/>
    </row>
    <row r="11" spans="1:12" ht="17.25" customHeight="1" x14ac:dyDescent="0.25">
      <c r="A11" s="108"/>
      <c r="B11" s="116" t="s">
        <v>84</v>
      </c>
      <c r="C11" s="109"/>
      <c r="E11" s="21"/>
      <c r="I11" s="19"/>
      <c r="J11" s="19"/>
      <c r="K11" s="20"/>
      <c r="L11" s="20"/>
    </row>
    <row r="12" spans="1:12" ht="51.75" customHeight="1" x14ac:dyDescent="0.25">
      <c r="A12" s="103" t="s">
        <v>63</v>
      </c>
      <c r="B12" s="107" t="s">
        <v>62</v>
      </c>
      <c r="C12" s="101">
        <v>4234.8</v>
      </c>
      <c r="E12" s="21"/>
      <c r="I12" s="19"/>
      <c r="J12" s="19"/>
      <c r="K12" s="20"/>
      <c r="L12" s="20"/>
    </row>
    <row r="13" spans="1:12" ht="23.25" customHeight="1" x14ac:dyDescent="0.25">
      <c r="A13" s="104"/>
      <c r="B13" s="117" t="s">
        <v>85</v>
      </c>
      <c r="C13" s="105"/>
      <c r="E13" s="21"/>
      <c r="I13" s="19"/>
      <c r="J13" s="19"/>
      <c r="K13" s="20"/>
      <c r="L13" s="20"/>
    </row>
    <row r="14" spans="1:12" s="39" customFormat="1" ht="47.25" customHeight="1" x14ac:dyDescent="0.25">
      <c r="A14" s="85" t="s">
        <v>61</v>
      </c>
      <c r="B14" s="86" t="s">
        <v>87</v>
      </c>
      <c r="C14" s="101">
        <v>2760</v>
      </c>
      <c r="E14" s="40"/>
      <c r="K14" s="41"/>
      <c r="L14" s="41"/>
    </row>
    <row r="15" spans="1:12" ht="37.5" customHeight="1" x14ac:dyDescent="0.25">
      <c r="A15" s="33"/>
      <c r="B15" s="32" t="s">
        <v>123</v>
      </c>
      <c r="C15" s="87"/>
      <c r="E15" s="21"/>
      <c r="I15" s="19"/>
      <c r="J15" s="19"/>
      <c r="K15" s="20"/>
      <c r="L15" s="20"/>
    </row>
    <row r="16" spans="1:12" ht="16.5" customHeight="1" x14ac:dyDescent="0.25">
      <c r="A16" s="115"/>
      <c r="B16" s="124" t="s">
        <v>182</v>
      </c>
      <c r="C16" s="113"/>
      <c r="E16" s="21"/>
      <c r="I16" s="19"/>
      <c r="J16" s="19"/>
      <c r="K16" s="20"/>
      <c r="L16" s="20"/>
    </row>
    <row r="17" spans="1:12" ht="20.25" customHeight="1" x14ac:dyDescent="0.25">
      <c r="A17" s="33" t="s">
        <v>95</v>
      </c>
      <c r="B17" s="86" t="s">
        <v>93</v>
      </c>
      <c r="C17" s="87">
        <v>2296.8000000000002</v>
      </c>
      <c r="E17" s="21"/>
      <c r="I17" s="19"/>
      <c r="J17" s="19"/>
      <c r="K17" s="20"/>
      <c r="L17" s="20"/>
    </row>
    <row r="18" spans="1:12" ht="13.5" customHeight="1" x14ac:dyDescent="0.25">
      <c r="A18" s="115"/>
      <c r="B18" s="124" t="s">
        <v>183</v>
      </c>
      <c r="C18" s="113"/>
      <c r="E18" s="21"/>
      <c r="I18" s="19"/>
      <c r="J18" s="19"/>
      <c r="K18" s="20"/>
      <c r="L18" s="20"/>
    </row>
    <row r="19" spans="1:12" ht="21.75" customHeight="1" x14ac:dyDescent="0.25">
      <c r="A19" s="33" t="s">
        <v>94</v>
      </c>
      <c r="B19" s="86" t="s">
        <v>141</v>
      </c>
      <c r="C19" s="87">
        <v>1917.8</v>
      </c>
      <c r="E19" s="21"/>
      <c r="I19" s="19"/>
      <c r="J19" s="19"/>
      <c r="K19" s="20"/>
      <c r="L19" s="20"/>
    </row>
    <row r="20" spans="1:12" ht="21.75" customHeight="1" x14ac:dyDescent="0.25">
      <c r="A20" s="33" t="s">
        <v>25</v>
      </c>
      <c r="B20" s="32" t="s">
        <v>124</v>
      </c>
      <c r="C20" s="142">
        <v>2658.4</v>
      </c>
      <c r="E20" s="21"/>
      <c r="I20" s="19"/>
      <c r="J20" s="19"/>
      <c r="K20" s="20"/>
      <c r="L20" s="20"/>
    </row>
    <row r="21" spans="1:12" ht="21.75" customHeight="1" x14ac:dyDescent="0.25">
      <c r="A21" s="33" t="s">
        <v>96</v>
      </c>
      <c r="B21" s="32" t="s">
        <v>89</v>
      </c>
      <c r="C21" s="142">
        <v>2200</v>
      </c>
      <c r="E21" s="21"/>
      <c r="I21" s="19"/>
      <c r="J21" s="19"/>
      <c r="K21" s="20"/>
      <c r="L21" s="20"/>
    </row>
    <row r="22" spans="1:12" ht="26.25" customHeight="1" x14ac:dyDescent="0.25">
      <c r="A22" s="168" t="s">
        <v>126</v>
      </c>
      <c r="B22" s="169"/>
      <c r="C22" s="170"/>
      <c r="E22" s="21"/>
      <c r="I22" s="19"/>
      <c r="J22" s="19"/>
      <c r="K22" s="20"/>
      <c r="L22" s="20"/>
    </row>
    <row r="23" spans="1:12" ht="22.5" customHeight="1" x14ac:dyDescent="0.25">
      <c r="A23" s="137" t="s">
        <v>28</v>
      </c>
      <c r="B23" s="8" t="s">
        <v>90</v>
      </c>
      <c r="C23" s="73">
        <v>2230</v>
      </c>
      <c r="E23" s="21"/>
      <c r="I23" s="19"/>
      <c r="J23" s="19"/>
      <c r="K23" s="20"/>
      <c r="L23" s="20"/>
    </row>
    <row r="24" spans="1:12" ht="61.5" customHeight="1" x14ac:dyDescent="0.25">
      <c r="A24" s="13"/>
      <c r="B24" s="8" t="s">
        <v>142</v>
      </c>
      <c r="C24" s="111"/>
      <c r="E24" s="21"/>
      <c r="I24" s="19"/>
      <c r="J24" s="19"/>
      <c r="K24" s="20"/>
      <c r="L24" s="20"/>
    </row>
    <row r="25" spans="1:12" ht="29.25" customHeight="1" x14ac:dyDescent="0.25">
      <c r="A25" s="135" t="s">
        <v>178</v>
      </c>
      <c r="B25" s="135" t="s">
        <v>175</v>
      </c>
      <c r="C25" s="112">
        <f>SUM(C26:C28)</f>
        <v>5668.3</v>
      </c>
      <c r="E25" s="21"/>
      <c r="I25" s="19"/>
      <c r="J25" s="19"/>
      <c r="K25" s="20"/>
      <c r="L25" s="20"/>
    </row>
    <row r="26" spans="1:12" ht="24.75" customHeight="1" x14ac:dyDescent="0.25">
      <c r="A26" s="110" t="s">
        <v>50</v>
      </c>
      <c r="B26" s="106" t="s">
        <v>51</v>
      </c>
      <c r="C26" s="132">
        <v>317.5</v>
      </c>
      <c r="E26" s="21"/>
      <c r="I26" s="19"/>
      <c r="J26" s="19"/>
      <c r="K26" s="20"/>
      <c r="L26" s="20"/>
    </row>
    <row r="27" spans="1:12" s="39" customFormat="1" ht="57.75" customHeight="1" x14ac:dyDescent="0.25">
      <c r="A27" s="138" t="s">
        <v>100</v>
      </c>
      <c r="B27" s="123" t="s">
        <v>101</v>
      </c>
      <c r="C27" s="132">
        <v>4380.6000000000004</v>
      </c>
      <c r="E27" s="164"/>
      <c r="F27" s="164"/>
      <c r="G27" s="164"/>
      <c r="H27" s="164"/>
      <c r="I27" s="164"/>
      <c r="J27" s="164"/>
      <c r="K27" s="164"/>
    </row>
    <row r="28" spans="1:12" s="39" customFormat="1" ht="30" x14ac:dyDescent="0.25">
      <c r="A28" s="139" t="s">
        <v>187</v>
      </c>
      <c r="B28" s="131" t="s">
        <v>186</v>
      </c>
      <c r="C28" s="132">
        <v>970.2</v>
      </c>
      <c r="I28" s="41"/>
      <c r="J28" s="41"/>
    </row>
    <row r="29" spans="1:12" s="39" customFormat="1" ht="30" x14ac:dyDescent="0.25">
      <c r="A29" s="135" t="s">
        <v>179</v>
      </c>
      <c r="B29" s="135" t="s">
        <v>174</v>
      </c>
      <c r="C29" s="112">
        <f>C30+C31</f>
        <v>5350.8</v>
      </c>
      <c r="I29" s="41"/>
      <c r="J29" s="41"/>
    </row>
    <row r="30" spans="1:12" s="39" customFormat="1" ht="45" x14ac:dyDescent="0.25">
      <c r="A30" s="134" t="s">
        <v>103</v>
      </c>
      <c r="B30" s="123" t="s">
        <v>102</v>
      </c>
      <c r="C30" s="132">
        <v>4380.6000000000004</v>
      </c>
      <c r="I30" s="41"/>
      <c r="J30" s="41"/>
    </row>
    <row r="31" spans="1:12" s="39" customFormat="1" ht="15" x14ac:dyDescent="0.25">
      <c r="A31" s="133" t="s">
        <v>189</v>
      </c>
      <c r="B31" s="131" t="s">
        <v>188</v>
      </c>
      <c r="C31" s="132">
        <v>970.2</v>
      </c>
      <c r="I31" s="41"/>
      <c r="J31" s="41"/>
    </row>
    <row r="32" spans="1:12" s="39" customFormat="1" ht="30.75" customHeight="1" x14ac:dyDescent="0.25">
      <c r="A32" s="135" t="s">
        <v>180</v>
      </c>
      <c r="B32" s="135" t="s">
        <v>176</v>
      </c>
      <c r="C32" s="112">
        <f>SUM(C33:C35)</f>
        <v>5668.3</v>
      </c>
      <c r="I32" s="41"/>
      <c r="J32" s="41"/>
    </row>
    <row r="33" spans="1:10" s="39" customFormat="1" ht="25.5" customHeight="1" x14ac:dyDescent="0.25">
      <c r="A33" s="134" t="s">
        <v>139</v>
      </c>
      <c r="B33" s="125" t="s">
        <v>138</v>
      </c>
      <c r="C33" s="132">
        <v>317.5</v>
      </c>
      <c r="I33" s="41"/>
      <c r="J33" s="41"/>
    </row>
    <row r="34" spans="1:10" s="39" customFormat="1" ht="45" x14ac:dyDescent="0.25">
      <c r="A34" s="134" t="s">
        <v>140</v>
      </c>
      <c r="B34" s="123" t="s">
        <v>99</v>
      </c>
      <c r="C34" s="132">
        <v>4380.6000000000004</v>
      </c>
      <c r="I34" s="41"/>
      <c r="J34" s="41"/>
    </row>
    <row r="35" spans="1:10" s="39" customFormat="1" ht="26.25" customHeight="1" x14ac:dyDescent="0.25">
      <c r="A35" s="133" t="s">
        <v>185</v>
      </c>
      <c r="B35" s="131" t="s">
        <v>184</v>
      </c>
      <c r="C35" s="112">
        <v>970.2</v>
      </c>
      <c r="I35" s="41"/>
      <c r="J35" s="41"/>
    </row>
    <row r="36" spans="1:10" s="39" customFormat="1" ht="26.25" customHeight="1" x14ac:dyDescent="0.25">
      <c r="A36" s="135" t="s">
        <v>181</v>
      </c>
      <c r="B36" s="135" t="s">
        <v>177</v>
      </c>
      <c r="C36" s="112">
        <f>SUM(C37:C42)</f>
        <v>5139.0999999999995</v>
      </c>
      <c r="I36" s="41"/>
      <c r="J36" s="41"/>
    </row>
    <row r="37" spans="1:10" s="39" customFormat="1" ht="20.25" customHeight="1" x14ac:dyDescent="0.25">
      <c r="A37" s="133" t="s">
        <v>172</v>
      </c>
      <c r="B37" s="131" t="s">
        <v>171</v>
      </c>
      <c r="C37" s="132">
        <v>317.5</v>
      </c>
      <c r="I37" s="41"/>
      <c r="J37" s="41"/>
    </row>
    <row r="38" spans="1:10" s="39" customFormat="1" ht="18.75" customHeight="1" x14ac:dyDescent="0.25">
      <c r="A38" s="133" t="s">
        <v>164</v>
      </c>
      <c r="B38" s="131" t="s">
        <v>163</v>
      </c>
      <c r="C38" s="132">
        <v>945.5</v>
      </c>
      <c r="I38" s="41"/>
      <c r="J38" s="41"/>
    </row>
    <row r="39" spans="1:10" s="39" customFormat="1" ht="30" x14ac:dyDescent="0.25">
      <c r="A39" s="133" t="s">
        <v>166</v>
      </c>
      <c r="B39" s="131" t="s">
        <v>165</v>
      </c>
      <c r="C39" s="132">
        <v>942</v>
      </c>
      <c r="I39" s="41"/>
      <c r="J39" s="41"/>
    </row>
    <row r="40" spans="1:10" s="39" customFormat="1" ht="21.75" customHeight="1" x14ac:dyDescent="0.25">
      <c r="A40" s="133" t="s">
        <v>168</v>
      </c>
      <c r="B40" s="131" t="s">
        <v>167</v>
      </c>
      <c r="C40" s="132">
        <v>942</v>
      </c>
      <c r="I40" s="41"/>
      <c r="J40" s="41"/>
    </row>
    <row r="41" spans="1:10" s="39" customFormat="1" ht="30" x14ac:dyDescent="0.25">
      <c r="A41" s="133" t="s">
        <v>170</v>
      </c>
      <c r="B41" s="131" t="s">
        <v>169</v>
      </c>
      <c r="C41" s="132">
        <v>1021.9</v>
      </c>
      <c r="I41" s="41"/>
      <c r="J41" s="41"/>
    </row>
    <row r="42" spans="1:10" s="39" customFormat="1" ht="30" x14ac:dyDescent="0.25">
      <c r="A42" s="133" t="s">
        <v>173</v>
      </c>
      <c r="B42" s="131" t="s">
        <v>190</v>
      </c>
      <c r="C42" s="132">
        <v>970.2</v>
      </c>
      <c r="I42" s="41"/>
      <c r="J42" s="41"/>
    </row>
    <row r="43" spans="1:10" ht="31.5" x14ac:dyDescent="0.25">
      <c r="A43" s="13"/>
      <c r="B43" s="8" t="s">
        <v>91</v>
      </c>
      <c r="C43" s="111">
        <f>C44+C45</f>
        <v>3046.8</v>
      </c>
    </row>
    <row r="44" spans="1:10" s="39" customFormat="1" ht="24" customHeight="1" x14ac:dyDescent="0.25">
      <c r="A44" s="43" t="s">
        <v>26</v>
      </c>
      <c r="B44" s="42" t="s">
        <v>127</v>
      </c>
      <c r="C44" s="114">
        <v>1523.4</v>
      </c>
      <c r="I44" s="41"/>
      <c r="J44" s="41"/>
    </row>
    <row r="45" spans="1:10" s="39" customFormat="1" ht="24" customHeight="1" x14ac:dyDescent="0.25">
      <c r="A45" s="43" t="s">
        <v>27</v>
      </c>
      <c r="B45" s="42" t="s">
        <v>128</v>
      </c>
      <c r="C45" s="114">
        <v>1523.4</v>
      </c>
      <c r="I45" s="41"/>
      <c r="J45" s="41"/>
    </row>
    <row r="46" spans="1:10" s="34" customFormat="1" ht="47.25" customHeight="1" x14ac:dyDescent="0.25">
      <c r="A46" s="128" t="s">
        <v>121</v>
      </c>
      <c r="B46" s="8" t="s">
        <v>92</v>
      </c>
      <c r="C46" s="111">
        <v>2000</v>
      </c>
      <c r="I46" s="35"/>
      <c r="J46" s="35"/>
    </row>
  </sheetData>
  <mergeCells count="6">
    <mergeCell ref="E27:K27"/>
    <mergeCell ref="B1:C1"/>
    <mergeCell ref="B2:C3"/>
    <mergeCell ref="A5:C5"/>
    <mergeCell ref="A9:C9"/>
    <mergeCell ref="A22:C22"/>
  </mergeCells>
  <pageMargins left="0.70866141732283472" right="0.11811023622047245" top="0.74803149606299213" bottom="0.74803149606299213" header="0.31496062992125984" footer="0.31496062992125984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K29"/>
  <sheetViews>
    <sheetView view="pageBreakPreview" topLeftCell="A22" zoomScale="110" zoomScaleSheetLayoutView="110" workbookViewId="0">
      <selection activeCell="E20" sqref="E20"/>
    </sheetView>
  </sheetViews>
  <sheetFormatPr defaultRowHeight="15.75" x14ac:dyDescent="0.25"/>
  <cols>
    <col min="1" max="1" width="16" style="50" customWidth="1"/>
    <col min="2" max="2" width="78" style="50" customWidth="1"/>
    <col min="3" max="3" width="15" style="52" customWidth="1"/>
    <col min="4" max="4" width="23.7109375" style="50" customWidth="1"/>
    <col min="5" max="5" width="9.140625" style="50"/>
    <col min="6" max="7" width="10.140625" style="50" customWidth="1"/>
    <col min="8" max="9" width="10.5703125" style="51" customWidth="1"/>
    <col min="10" max="16384" width="9.140625" style="50"/>
  </cols>
  <sheetData>
    <row r="1" spans="1:11" x14ac:dyDescent="0.25">
      <c r="B1" s="172" t="s">
        <v>59</v>
      </c>
      <c r="C1" s="172"/>
    </row>
    <row r="2" spans="1:11" ht="15.75" customHeight="1" x14ac:dyDescent="0.25">
      <c r="B2" s="173" t="s">
        <v>54</v>
      </c>
      <c r="C2" s="173"/>
      <c r="D2" s="29"/>
      <c r="E2" s="29"/>
      <c r="F2" s="29"/>
      <c r="G2" s="29"/>
    </row>
    <row r="3" spans="1:11" x14ac:dyDescent="0.25">
      <c r="B3" s="173"/>
      <c r="C3" s="173"/>
      <c r="D3" s="29"/>
      <c r="E3" s="29"/>
      <c r="F3" s="29"/>
      <c r="G3" s="29"/>
    </row>
    <row r="4" spans="1:11" ht="19.5" customHeight="1" x14ac:dyDescent="0.25"/>
    <row r="5" spans="1:11" ht="62.25" customHeight="1" x14ac:dyDescent="0.25">
      <c r="A5" s="174" t="s">
        <v>56</v>
      </c>
      <c r="B5" s="174"/>
      <c r="C5" s="174"/>
    </row>
    <row r="6" spans="1:11" ht="12.75" customHeight="1" x14ac:dyDescent="0.25"/>
    <row r="7" spans="1:11" ht="30.75" customHeight="1" x14ac:dyDescent="0.25">
      <c r="A7" s="74" t="s">
        <v>36</v>
      </c>
      <c r="B7" s="74" t="s">
        <v>52</v>
      </c>
      <c r="C7" s="75" t="s">
        <v>53</v>
      </c>
      <c r="H7" s="50"/>
      <c r="I7" s="50"/>
      <c r="J7" s="51"/>
      <c r="K7" s="51"/>
    </row>
    <row r="8" spans="1:11" ht="15.75" customHeight="1" x14ac:dyDescent="0.25">
      <c r="A8" s="74">
        <v>1</v>
      </c>
      <c r="B8" s="74">
        <v>2</v>
      </c>
      <c r="C8" s="75">
        <v>3</v>
      </c>
      <c r="H8" s="50"/>
      <c r="I8" s="50"/>
      <c r="J8" s="51"/>
      <c r="K8" s="51"/>
    </row>
    <row r="9" spans="1:11" ht="15.75" customHeight="1" x14ac:dyDescent="0.25">
      <c r="A9" s="175" t="s">
        <v>130</v>
      </c>
      <c r="B9" s="176"/>
      <c r="C9" s="177"/>
      <c r="H9" s="50"/>
      <c r="I9" s="50"/>
      <c r="J9" s="51"/>
      <c r="K9" s="51"/>
    </row>
    <row r="10" spans="1:11" ht="31.5" customHeight="1" x14ac:dyDescent="0.25">
      <c r="A10" s="121"/>
      <c r="B10" s="136" t="s">
        <v>151</v>
      </c>
      <c r="C10" s="198">
        <f>SUM(C11:C18)</f>
        <v>4010.9</v>
      </c>
      <c r="H10" s="50"/>
      <c r="I10" s="50"/>
      <c r="J10" s="51"/>
      <c r="K10" s="51"/>
    </row>
    <row r="11" spans="1:11" ht="27.75" customHeight="1" x14ac:dyDescent="0.25">
      <c r="A11" s="61" t="s">
        <v>97</v>
      </c>
      <c r="B11" s="53" t="s">
        <v>201</v>
      </c>
      <c r="C11" s="199">
        <v>2600</v>
      </c>
      <c r="H11" s="50"/>
      <c r="I11" s="50"/>
      <c r="J11" s="51"/>
      <c r="K11" s="51"/>
    </row>
    <row r="12" spans="1:11" ht="32.25" customHeight="1" x14ac:dyDescent="0.25">
      <c r="A12" s="61" t="s">
        <v>143</v>
      </c>
      <c r="B12" s="53" t="s">
        <v>191</v>
      </c>
      <c r="C12" s="199">
        <v>200</v>
      </c>
      <c r="H12" s="50"/>
      <c r="I12" s="50"/>
      <c r="J12" s="51"/>
      <c r="K12" s="51"/>
    </row>
    <row r="13" spans="1:11" ht="27.75" customHeight="1" x14ac:dyDescent="0.25">
      <c r="A13" s="61" t="s">
        <v>144</v>
      </c>
      <c r="B13" s="53" t="s">
        <v>207</v>
      </c>
      <c r="C13" s="199">
        <v>143.4</v>
      </c>
      <c r="H13" s="143"/>
      <c r="I13" s="50"/>
      <c r="J13" s="51"/>
      <c r="K13" s="51"/>
    </row>
    <row r="14" spans="1:11" ht="25.5" customHeight="1" x14ac:dyDescent="0.25">
      <c r="A14" s="61" t="s">
        <v>145</v>
      </c>
      <c r="B14" s="53" t="s">
        <v>203</v>
      </c>
      <c r="C14" s="199">
        <v>175.7</v>
      </c>
      <c r="H14" s="143"/>
      <c r="I14" s="50"/>
      <c r="J14" s="51"/>
      <c r="K14" s="51"/>
    </row>
    <row r="15" spans="1:11" ht="29.25" customHeight="1" x14ac:dyDescent="0.25">
      <c r="A15" s="61" t="s">
        <v>146</v>
      </c>
      <c r="B15" s="144" t="s">
        <v>147</v>
      </c>
      <c r="C15" s="200">
        <v>0</v>
      </c>
      <c r="H15" s="143"/>
      <c r="I15" s="50"/>
      <c r="J15" s="51"/>
      <c r="K15" s="51"/>
    </row>
    <row r="16" spans="1:11" ht="21" customHeight="1" x14ac:dyDescent="0.25">
      <c r="A16" s="61" t="s">
        <v>148</v>
      </c>
      <c r="B16" s="53" t="s">
        <v>204</v>
      </c>
      <c r="C16" s="199">
        <v>143.4</v>
      </c>
      <c r="H16" s="143"/>
      <c r="I16" s="50"/>
      <c r="J16" s="51"/>
      <c r="K16" s="51"/>
    </row>
    <row r="17" spans="1:11" ht="26.25" customHeight="1" x14ac:dyDescent="0.25">
      <c r="A17" s="61" t="s">
        <v>149</v>
      </c>
      <c r="B17" s="53" t="s">
        <v>205</v>
      </c>
      <c r="C17" s="199">
        <v>143.4</v>
      </c>
      <c r="H17" s="143"/>
      <c r="I17" s="50"/>
      <c r="J17" s="51"/>
      <c r="K17" s="51"/>
    </row>
    <row r="18" spans="1:11" ht="27.75" customHeight="1" x14ac:dyDescent="0.25">
      <c r="A18" s="61" t="s">
        <v>150</v>
      </c>
      <c r="B18" s="53" t="s">
        <v>104</v>
      </c>
      <c r="C18" s="199">
        <v>605</v>
      </c>
      <c r="H18" s="50"/>
      <c r="I18" s="50"/>
      <c r="J18" s="51"/>
      <c r="K18" s="51"/>
    </row>
    <row r="19" spans="1:11" ht="30" customHeight="1" x14ac:dyDescent="0.25">
      <c r="A19" s="95"/>
      <c r="B19" s="97" t="s">
        <v>108</v>
      </c>
      <c r="C19" s="98"/>
      <c r="H19" s="50"/>
      <c r="I19" s="50"/>
      <c r="J19" s="51"/>
      <c r="K19" s="51"/>
    </row>
    <row r="20" spans="1:11" ht="24.75" customHeight="1" x14ac:dyDescent="0.25">
      <c r="A20" s="96" t="s">
        <v>48</v>
      </c>
      <c r="B20" s="145" t="s">
        <v>206</v>
      </c>
      <c r="C20" s="146">
        <v>0</v>
      </c>
      <c r="H20" s="50"/>
      <c r="I20" s="50"/>
      <c r="J20" s="51"/>
      <c r="K20" s="51"/>
    </row>
    <row r="21" spans="1:11" ht="30.75" customHeight="1" x14ac:dyDescent="0.25">
      <c r="A21" s="126" t="s">
        <v>105</v>
      </c>
      <c r="B21" s="53" t="s">
        <v>107</v>
      </c>
      <c r="C21" s="54">
        <v>150</v>
      </c>
      <c r="H21" s="50"/>
      <c r="I21" s="50"/>
      <c r="J21" s="51"/>
      <c r="K21" s="51"/>
    </row>
    <row r="22" spans="1:11" ht="160.5" customHeight="1" x14ac:dyDescent="0.25">
      <c r="A22" s="89" t="s">
        <v>37</v>
      </c>
      <c r="B22" s="59" t="s">
        <v>109</v>
      </c>
      <c r="C22" s="65">
        <v>2603.6</v>
      </c>
      <c r="H22" s="50"/>
      <c r="I22" s="50"/>
      <c r="J22" s="51"/>
      <c r="K22" s="51"/>
    </row>
    <row r="23" spans="1:11" ht="65.25" customHeight="1" x14ac:dyDescent="0.25">
      <c r="A23" s="178" t="s">
        <v>125</v>
      </c>
      <c r="B23" s="60" t="s">
        <v>98</v>
      </c>
      <c r="C23" s="180">
        <v>4234.8</v>
      </c>
      <c r="H23" s="50"/>
      <c r="I23" s="50"/>
      <c r="J23" s="51"/>
      <c r="K23" s="51"/>
    </row>
    <row r="24" spans="1:11" s="57" customFormat="1" ht="47.25" customHeight="1" x14ac:dyDescent="0.25">
      <c r="A24" s="179"/>
      <c r="B24" s="55" t="s">
        <v>62</v>
      </c>
      <c r="C24" s="181"/>
      <c r="D24" s="56"/>
      <c r="J24" s="58"/>
      <c r="K24" s="58"/>
    </row>
    <row r="25" spans="1:11" s="57" customFormat="1" ht="24.75" customHeight="1" x14ac:dyDescent="0.25">
      <c r="A25" s="175" t="s">
        <v>131</v>
      </c>
      <c r="B25" s="176"/>
      <c r="C25" s="177"/>
      <c r="D25" s="56"/>
      <c r="J25" s="58"/>
      <c r="K25" s="58"/>
    </row>
    <row r="26" spans="1:11" s="57" customFormat="1" ht="35.25" customHeight="1" x14ac:dyDescent="0.25">
      <c r="A26" s="121" t="s">
        <v>143</v>
      </c>
      <c r="B26" s="8" t="s">
        <v>192</v>
      </c>
      <c r="C26" s="65">
        <v>200</v>
      </c>
      <c r="D26" s="56"/>
      <c r="J26" s="58"/>
      <c r="K26" s="58"/>
    </row>
    <row r="27" spans="1:11" s="57" customFormat="1" ht="54.75" customHeight="1" x14ac:dyDescent="0.25">
      <c r="A27" s="127" t="s">
        <v>120</v>
      </c>
      <c r="B27" s="8" t="s">
        <v>193</v>
      </c>
      <c r="C27" s="65">
        <v>3200</v>
      </c>
      <c r="D27" s="56"/>
      <c r="J27" s="58"/>
      <c r="K27" s="58"/>
    </row>
    <row r="28" spans="1:11" ht="32.25" customHeight="1" x14ac:dyDescent="0.25">
      <c r="A28" s="171" t="s">
        <v>202</v>
      </c>
      <c r="B28" s="171"/>
      <c r="C28" s="171"/>
    </row>
    <row r="29" spans="1:11" ht="30.75" customHeight="1" x14ac:dyDescent="0.25">
      <c r="A29" s="171"/>
      <c r="B29" s="171"/>
      <c r="C29" s="171"/>
    </row>
  </sheetData>
  <mergeCells count="9">
    <mergeCell ref="A29:C29"/>
    <mergeCell ref="B1:C1"/>
    <mergeCell ref="B2:C3"/>
    <mergeCell ref="A5:C5"/>
    <mergeCell ref="A28:C28"/>
    <mergeCell ref="A9:C9"/>
    <mergeCell ref="A25:C25"/>
    <mergeCell ref="A23:A24"/>
    <mergeCell ref="C23:C24"/>
  </mergeCells>
  <pageMargins left="0.70866141732283472" right="0.11811023622047245" top="0.74803149606299213" bottom="0.74803149606299213" header="0.31496062992125984" footer="0.31496062992125984"/>
  <pageSetup paperSize="9" scale="7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N29"/>
  <sheetViews>
    <sheetView view="pageBreakPreview" zoomScale="60" zoomScaleNormal="70" workbookViewId="0">
      <pane xSplit="3" ySplit="13" topLeftCell="D20" activePane="bottomRight" state="frozen"/>
      <selection pane="topRight" activeCell="D1" sqref="D1"/>
      <selection pane="bottomLeft" activeCell="A14" sqref="A14"/>
      <selection pane="bottomRight" activeCell="C25" sqref="C25"/>
    </sheetView>
  </sheetViews>
  <sheetFormatPr defaultRowHeight="15.75" x14ac:dyDescent="0.25"/>
  <cols>
    <col min="1" max="1" width="9.7109375" style="1" customWidth="1"/>
    <col min="2" max="2" width="48.85546875" style="1" customWidth="1"/>
    <col min="3" max="3" width="15.28515625" style="62" customWidth="1"/>
    <col min="4" max="20" width="11.42578125" style="1" customWidth="1"/>
    <col min="21" max="21" width="12.7109375" style="1" customWidth="1"/>
    <col min="22" max="25" width="11.42578125" style="1" customWidth="1"/>
    <col min="26" max="26" width="13" style="1" customWidth="1"/>
    <col min="27" max="29" width="11.42578125" style="1" customWidth="1"/>
    <col min="30" max="35" width="14.5703125" style="1" customWidth="1"/>
    <col min="36" max="36" width="24.5703125" style="1" customWidth="1"/>
    <col min="37" max="37" width="27.5703125" style="1" customWidth="1"/>
    <col min="38" max="38" width="21.85546875" style="1" customWidth="1"/>
    <col min="39" max="39" width="23" style="1" customWidth="1"/>
    <col min="40" max="16384" width="9.140625" style="1"/>
  </cols>
  <sheetData>
    <row r="1" spans="1:39" x14ac:dyDescent="0.25">
      <c r="J1" s="185" t="s">
        <v>86</v>
      </c>
      <c r="K1" s="185"/>
      <c r="L1" s="185"/>
      <c r="M1" s="185"/>
      <c r="N1" s="185"/>
      <c r="O1" s="185"/>
      <c r="P1" s="185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</row>
    <row r="2" spans="1:39" ht="33" customHeight="1" x14ac:dyDescent="0.25">
      <c r="J2" s="173" t="s">
        <v>33</v>
      </c>
      <c r="K2" s="173"/>
      <c r="L2" s="173"/>
      <c r="M2" s="173"/>
      <c r="N2" s="173"/>
      <c r="O2" s="173"/>
      <c r="P2" s="173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</row>
    <row r="3" spans="1:39" x14ac:dyDescent="0.25"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</row>
    <row r="5" spans="1:39" ht="18.75" customHeight="1" x14ac:dyDescent="0.25">
      <c r="B5" s="6"/>
      <c r="C5" s="6"/>
      <c r="D5" s="193" t="s">
        <v>34</v>
      </c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</row>
    <row r="6" spans="1:39" ht="33.75" customHeight="1" x14ac:dyDescent="0.25">
      <c r="B6" s="6"/>
      <c r="C6" s="6"/>
      <c r="D6" s="193" t="s">
        <v>35</v>
      </c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9" ht="20.25" customHeight="1" x14ac:dyDescent="0.25">
      <c r="B7" s="93"/>
      <c r="C7" s="93"/>
      <c r="D7" s="194" t="s">
        <v>16</v>
      </c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</row>
    <row r="9" spans="1:39" s="15" customFormat="1" ht="15.75" customHeight="1" x14ac:dyDescent="0.25">
      <c r="A9" s="187" t="s">
        <v>15</v>
      </c>
      <c r="B9" s="189" t="s">
        <v>0</v>
      </c>
      <c r="C9" s="191" t="s">
        <v>23</v>
      </c>
      <c r="D9" s="195" t="s">
        <v>49</v>
      </c>
      <c r="E9" s="196"/>
      <c r="F9" s="196"/>
      <c r="G9" s="196"/>
      <c r="H9" s="196"/>
      <c r="I9" s="196"/>
      <c r="J9" s="196"/>
      <c r="K9" s="196"/>
      <c r="L9" s="196"/>
      <c r="M9" s="196"/>
      <c r="N9" s="196"/>
      <c r="O9" s="196"/>
      <c r="P9" s="196"/>
      <c r="Q9" s="196" t="s">
        <v>49</v>
      </c>
      <c r="R9" s="196"/>
      <c r="S9" s="196"/>
      <c r="T9" s="196"/>
      <c r="U9" s="196"/>
      <c r="V9" s="196"/>
      <c r="W9" s="196"/>
      <c r="X9" s="196"/>
      <c r="Y9" s="196"/>
      <c r="Z9" s="196"/>
      <c r="AA9" s="196"/>
      <c r="AB9" s="196"/>
      <c r="AC9" s="196"/>
      <c r="AD9" s="196" t="s">
        <v>49</v>
      </c>
      <c r="AE9" s="196"/>
      <c r="AF9" s="196"/>
      <c r="AG9" s="196"/>
      <c r="AH9" s="196"/>
      <c r="AI9" s="197"/>
    </row>
    <row r="10" spans="1:39" s="15" customFormat="1" ht="54.75" customHeight="1" x14ac:dyDescent="0.25">
      <c r="A10" s="188"/>
      <c r="B10" s="190"/>
      <c r="C10" s="192"/>
      <c r="D10" s="76" t="s">
        <v>1</v>
      </c>
      <c r="E10" s="76" t="s">
        <v>2</v>
      </c>
      <c r="F10" s="76" t="s">
        <v>3</v>
      </c>
      <c r="G10" s="76" t="s">
        <v>4</v>
      </c>
      <c r="H10" s="76" t="s">
        <v>5</v>
      </c>
      <c r="I10" s="76" t="s">
        <v>6</v>
      </c>
      <c r="J10" s="76" t="s">
        <v>7</v>
      </c>
      <c r="K10" s="76" t="s">
        <v>8</v>
      </c>
      <c r="L10" s="76" t="s">
        <v>9</v>
      </c>
      <c r="M10" s="76" t="s">
        <v>10</v>
      </c>
      <c r="N10" s="76" t="s">
        <v>11</v>
      </c>
      <c r="O10" s="76" t="s">
        <v>12</v>
      </c>
      <c r="P10" s="84" t="s">
        <v>64</v>
      </c>
      <c r="Q10" s="84" t="s">
        <v>65</v>
      </c>
      <c r="R10" s="84" t="s">
        <v>66</v>
      </c>
      <c r="S10" s="84" t="s">
        <v>67</v>
      </c>
      <c r="T10" s="84" t="s">
        <v>68</v>
      </c>
      <c r="U10" s="84" t="s">
        <v>69</v>
      </c>
      <c r="V10" s="84" t="s">
        <v>71</v>
      </c>
      <c r="W10" s="84" t="s">
        <v>72</v>
      </c>
      <c r="X10" s="84" t="s">
        <v>73</v>
      </c>
      <c r="Y10" s="84" t="s">
        <v>74</v>
      </c>
      <c r="Z10" s="84" t="s">
        <v>75</v>
      </c>
      <c r="AA10" s="84" t="s">
        <v>70</v>
      </c>
      <c r="AB10" s="84" t="s">
        <v>76</v>
      </c>
      <c r="AC10" s="84" t="s">
        <v>77</v>
      </c>
      <c r="AD10" s="84" t="s">
        <v>78</v>
      </c>
      <c r="AE10" s="84" t="s">
        <v>79</v>
      </c>
      <c r="AF10" s="84" t="s">
        <v>80</v>
      </c>
      <c r="AG10" s="84" t="s">
        <v>81</v>
      </c>
      <c r="AH10" s="84" t="s">
        <v>82</v>
      </c>
      <c r="AI10" s="76" t="s">
        <v>83</v>
      </c>
    </row>
    <row r="11" spans="1:39" s="15" customFormat="1" x14ac:dyDescent="0.25">
      <c r="A11" s="76">
        <v>1</v>
      </c>
      <c r="B11" s="76">
        <v>2</v>
      </c>
      <c r="C11" s="77">
        <v>3</v>
      </c>
      <c r="D11" s="78" t="s">
        <v>29</v>
      </c>
      <c r="E11" s="78" t="s">
        <v>30</v>
      </c>
      <c r="F11" s="76">
        <v>6</v>
      </c>
      <c r="G11" s="76">
        <v>7</v>
      </c>
      <c r="H11" s="76">
        <v>8</v>
      </c>
      <c r="I11" s="76">
        <v>9</v>
      </c>
      <c r="J11" s="78" t="s">
        <v>31</v>
      </c>
      <c r="K11" s="78" t="s">
        <v>32</v>
      </c>
      <c r="L11" s="76">
        <v>12</v>
      </c>
      <c r="M11" s="76">
        <v>13</v>
      </c>
      <c r="N11" s="76">
        <v>14</v>
      </c>
      <c r="O11" s="76">
        <v>15</v>
      </c>
      <c r="P11" s="84">
        <v>16</v>
      </c>
      <c r="Q11" s="84">
        <v>17</v>
      </c>
      <c r="R11" s="118">
        <v>18</v>
      </c>
      <c r="S11" s="78" t="s">
        <v>113</v>
      </c>
      <c r="T11" s="78" t="s">
        <v>114</v>
      </c>
      <c r="U11" s="84">
        <v>21</v>
      </c>
      <c r="V11" s="84">
        <v>22</v>
      </c>
      <c r="W11" s="84">
        <v>23</v>
      </c>
      <c r="X11" s="84">
        <v>24</v>
      </c>
      <c r="Y11" s="78" t="s">
        <v>115</v>
      </c>
      <c r="Z11" s="78" t="s">
        <v>116</v>
      </c>
      <c r="AA11" s="84">
        <v>27</v>
      </c>
      <c r="AB11" s="84">
        <v>28</v>
      </c>
      <c r="AC11" s="84">
        <v>29</v>
      </c>
      <c r="AD11" s="84">
        <v>30</v>
      </c>
      <c r="AE11" s="84">
        <v>31</v>
      </c>
      <c r="AF11" s="84">
        <v>32</v>
      </c>
      <c r="AG11" s="118">
        <v>33</v>
      </c>
      <c r="AH11" s="78" t="s">
        <v>117</v>
      </c>
      <c r="AI11" s="78" t="s">
        <v>118</v>
      </c>
    </row>
    <row r="12" spans="1:39" ht="27" customHeight="1" x14ac:dyDescent="0.25">
      <c r="B12" s="94"/>
      <c r="C12" s="94"/>
      <c r="D12" s="182" t="s">
        <v>17</v>
      </c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4"/>
      <c r="Q12" s="182" t="s">
        <v>17</v>
      </c>
      <c r="R12" s="183"/>
      <c r="S12" s="183"/>
      <c r="T12" s="183"/>
      <c r="U12" s="183"/>
      <c r="V12" s="183"/>
      <c r="W12" s="183"/>
      <c r="X12" s="183"/>
      <c r="Y12" s="183"/>
      <c r="Z12" s="183"/>
      <c r="AA12" s="183"/>
      <c r="AB12" s="183"/>
      <c r="AC12" s="183"/>
      <c r="AD12" s="183" t="s">
        <v>17</v>
      </c>
      <c r="AE12" s="183"/>
      <c r="AF12" s="183"/>
      <c r="AG12" s="183"/>
      <c r="AH12" s="183"/>
      <c r="AI12" s="184"/>
    </row>
    <row r="13" spans="1:39" s="15" customFormat="1" ht="80.25" customHeight="1" x14ac:dyDescent="0.25">
      <c r="A13" s="79"/>
      <c r="B13" s="80" t="s">
        <v>24</v>
      </c>
      <c r="C13" s="81"/>
      <c r="D13" s="82">
        <f t="shared" ref="D13:AI13" si="0">SUM(D14:D18)</f>
        <v>8395.7000000000007</v>
      </c>
      <c r="E13" s="82">
        <f t="shared" si="0"/>
        <v>8395.7000000000007</v>
      </c>
      <c r="F13" s="82">
        <f t="shared" si="0"/>
        <v>8395.7000000000007</v>
      </c>
      <c r="G13" s="82">
        <f t="shared" si="0"/>
        <v>8395.7000000000007</v>
      </c>
      <c r="H13" s="82">
        <f t="shared" si="0"/>
        <v>8395.7000000000007</v>
      </c>
      <c r="I13" s="82">
        <f t="shared" si="0"/>
        <v>8395.7000000000007</v>
      </c>
      <c r="J13" s="82">
        <f t="shared" si="0"/>
        <v>8395.7000000000007</v>
      </c>
      <c r="K13" s="82">
        <f t="shared" si="0"/>
        <v>8395.7000000000007</v>
      </c>
      <c r="L13" s="82">
        <f t="shared" si="0"/>
        <v>8395.7000000000007</v>
      </c>
      <c r="M13" s="82">
        <f t="shared" si="0"/>
        <v>8395.7000000000007</v>
      </c>
      <c r="N13" s="82">
        <f t="shared" si="0"/>
        <v>8395.7000000000007</v>
      </c>
      <c r="O13" s="82">
        <f t="shared" si="0"/>
        <v>8395.7000000000007</v>
      </c>
      <c r="P13" s="82">
        <f t="shared" si="0"/>
        <v>4160.8999999999996</v>
      </c>
      <c r="Q13" s="82">
        <f t="shared" si="0"/>
        <v>4160.8999999999996</v>
      </c>
      <c r="R13" s="82">
        <f t="shared" si="0"/>
        <v>4160.8999999999996</v>
      </c>
      <c r="S13" s="82">
        <f t="shared" si="0"/>
        <v>4160.8999999999996</v>
      </c>
      <c r="T13" s="82">
        <f t="shared" si="0"/>
        <v>4160.8999999999996</v>
      </c>
      <c r="U13" s="82">
        <f t="shared" si="0"/>
        <v>6764.5</v>
      </c>
      <c r="V13" s="82">
        <f t="shared" si="0"/>
        <v>4160.8999999999996</v>
      </c>
      <c r="W13" s="82">
        <f t="shared" si="0"/>
        <v>4160.8999999999996</v>
      </c>
      <c r="X13" s="82">
        <f t="shared" si="0"/>
        <v>4160.8999999999996</v>
      </c>
      <c r="Y13" s="82">
        <f t="shared" si="0"/>
        <v>4160.8999999999996</v>
      </c>
      <c r="Z13" s="82">
        <f t="shared" si="0"/>
        <v>6764.5</v>
      </c>
      <c r="AA13" s="82">
        <f t="shared" si="0"/>
        <v>4160.8999999999996</v>
      </c>
      <c r="AB13" s="82">
        <f t="shared" si="0"/>
        <v>4160.8999999999996</v>
      </c>
      <c r="AC13" s="82">
        <f t="shared" si="0"/>
        <v>4160.8999999999996</v>
      </c>
      <c r="AD13" s="82">
        <f t="shared" si="0"/>
        <v>4160.8999999999996</v>
      </c>
      <c r="AE13" s="82">
        <f t="shared" si="0"/>
        <v>4160.8999999999996</v>
      </c>
      <c r="AF13" s="82">
        <f t="shared" si="0"/>
        <v>4160.8999999999996</v>
      </c>
      <c r="AG13" s="82">
        <f t="shared" si="0"/>
        <v>4160.8999999999996</v>
      </c>
      <c r="AH13" s="82">
        <f t="shared" si="0"/>
        <v>4160.8999999999996</v>
      </c>
      <c r="AI13" s="82">
        <f t="shared" si="0"/>
        <v>4160.8999999999996</v>
      </c>
    </row>
    <row r="14" spans="1:39" ht="26.25" customHeight="1" x14ac:dyDescent="0.25">
      <c r="A14" s="140">
        <v>1</v>
      </c>
      <c r="B14" s="2" t="s">
        <v>110</v>
      </c>
      <c r="C14" s="63">
        <f>'Прил-е № 8 (1этап-услуги)'!C10</f>
        <v>4010.9</v>
      </c>
      <c r="D14" s="14">
        <f>$C$14</f>
        <v>4010.9</v>
      </c>
      <c r="E14" s="14">
        <f t="shared" ref="E14:AI14" si="1">$C$14</f>
        <v>4010.9</v>
      </c>
      <c r="F14" s="14">
        <f t="shared" si="1"/>
        <v>4010.9</v>
      </c>
      <c r="G14" s="14">
        <f t="shared" si="1"/>
        <v>4010.9</v>
      </c>
      <c r="H14" s="14">
        <f t="shared" si="1"/>
        <v>4010.9</v>
      </c>
      <c r="I14" s="14">
        <f t="shared" si="1"/>
        <v>4010.9</v>
      </c>
      <c r="J14" s="14">
        <f t="shared" si="1"/>
        <v>4010.9</v>
      </c>
      <c r="K14" s="14">
        <f t="shared" si="1"/>
        <v>4010.9</v>
      </c>
      <c r="L14" s="14">
        <f t="shared" si="1"/>
        <v>4010.9</v>
      </c>
      <c r="M14" s="14">
        <f t="shared" si="1"/>
        <v>4010.9</v>
      </c>
      <c r="N14" s="14">
        <f t="shared" si="1"/>
        <v>4010.9</v>
      </c>
      <c r="O14" s="14">
        <f t="shared" si="1"/>
        <v>4010.9</v>
      </c>
      <c r="P14" s="14">
        <f t="shared" si="1"/>
        <v>4010.9</v>
      </c>
      <c r="Q14" s="14">
        <f t="shared" si="1"/>
        <v>4010.9</v>
      </c>
      <c r="R14" s="14">
        <f t="shared" si="1"/>
        <v>4010.9</v>
      </c>
      <c r="S14" s="14">
        <f t="shared" si="1"/>
        <v>4010.9</v>
      </c>
      <c r="T14" s="14">
        <f t="shared" si="1"/>
        <v>4010.9</v>
      </c>
      <c r="U14" s="14">
        <f t="shared" si="1"/>
        <v>4010.9</v>
      </c>
      <c r="V14" s="14">
        <f t="shared" si="1"/>
        <v>4010.9</v>
      </c>
      <c r="W14" s="14">
        <f t="shared" si="1"/>
        <v>4010.9</v>
      </c>
      <c r="X14" s="14">
        <f t="shared" si="1"/>
        <v>4010.9</v>
      </c>
      <c r="Y14" s="14">
        <f t="shared" si="1"/>
        <v>4010.9</v>
      </c>
      <c r="Z14" s="14">
        <f t="shared" si="1"/>
        <v>4010.9</v>
      </c>
      <c r="AA14" s="14">
        <f t="shared" si="1"/>
        <v>4010.9</v>
      </c>
      <c r="AB14" s="14">
        <f t="shared" si="1"/>
        <v>4010.9</v>
      </c>
      <c r="AC14" s="14">
        <f t="shared" si="1"/>
        <v>4010.9</v>
      </c>
      <c r="AD14" s="14">
        <f t="shared" si="1"/>
        <v>4010.9</v>
      </c>
      <c r="AE14" s="14">
        <f t="shared" si="1"/>
        <v>4010.9</v>
      </c>
      <c r="AF14" s="14">
        <f t="shared" si="1"/>
        <v>4010.9</v>
      </c>
      <c r="AG14" s="14">
        <f t="shared" si="1"/>
        <v>4010.9</v>
      </c>
      <c r="AH14" s="14">
        <f t="shared" si="1"/>
        <v>4010.9</v>
      </c>
      <c r="AI14" s="14">
        <f t="shared" si="1"/>
        <v>4010.9</v>
      </c>
    </row>
    <row r="15" spans="1:39" ht="35.25" customHeight="1" x14ac:dyDescent="0.25">
      <c r="A15" s="140" t="s">
        <v>197</v>
      </c>
      <c r="B15" s="2" t="s">
        <v>111</v>
      </c>
      <c r="C15" s="92">
        <v>0</v>
      </c>
      <c r="D15" s="119">
        <f>$C$15</f>
        <v>0</v>
      </c>
      <c r="E15" s="119">
        <f t="shared" ref="E15:AI15" si="2">$C$15</f>
        <v>0</v>
      </c>
      <c r="F15" s="119">
        <f t="shared" si="2"/>
        <v>0</v>
      </c>
      <c r="G15" s="119">
        <f t="shared" si="2"/>
        <v>0</v>
      </c>
      <c r="H15" s="119">
        <f t="shared" si="2"/>
        <v>0</v>
      </c>
      <c r="I15" s="119">
        <f t="shared" si="2"/>
        <v>0</v>
      </c>
      <c r="J15" s="119">
        <f t="shared" si="2"/>
        <v>0</v>
      </c>
      <c r="K15" s="119">
        <f t="shared" si="2"/>
        <v>0</v>
      </c>
      <c r="L15" s="119">
        <f t="shared" si="2"/>
        <v>0</v>
      </c>
      <c r="M15" s="119">
        <f t="shared" si="2"/>
        <v>0</v>
      </c>
      <c r="N15" s="119">
        <f t="shared" si="2"/>
        <v>0</v>
      </c>
      <c r="O15" s="119">
        <f t="shared" si="2"/>
        <v>0</v>
      </c>
      <c r="P15" s="119">
        <f t="shared" si="2"/>
        <v>0</v>
      </c>
      <c r="Q15" s="119">
        <f t="shared" si="2"/>
        <v>0</v>
      </c>
      <c r="R15" s="119">
        <f t="shared" si="2"/>
        <v>0</v>
      </c>
      <c r="S15" s="119">
        <f t="shared" si="2"/>
        <v>0</v>
      </c>
      <c r="T15" s="119">
        <f t="shared" si="2"/>
        <v>0</v>
      </c>
      <c r="U15" s="119">
        <f t="shared" si="2"/>
        <v>0</v>
      </c>
      <c r="V15" s="119">
        <f t="shared" si="2"/>
        <v>0</v>
      </c>
      <c r="W15" s="119">
        <f t="shared" si="2"/>
        <v>0</v>
      </c>
      <c r="X15" s="119">
        <f t="shared" si="2"/>
        <v>0</v>
      </c>
      <c r="Y15" s="119">
        <f t="shared" si="2"/>
        <v>0</v>
      </c>
      <c r="Z15" s="119">
        <f t="shared" si="2"/>
        <v>0</v>
      </c>
      <c r="AA15" s="119">
        <f t="shared" si="2"/>
        <v>0</v>
      </c>
      <c r="AB15" s="119">
        <f t="shared" si="2"/>
        <v>0</v>
      </c>
      <c r="AC15" s="119">
        <f t="shared" si="2"/>
        <v>0</v>
      </c>
      <c r="AD15" s="119">
        <f t="shared" si="2"/>
        <v>0</v>
      </c>
      <c r="AE15" s="119">
        <f t="shared" si="2"/>
        <v>0</v>
      </c>
      <c r="AF15" s="119">
        <f t="shared" si="2"/>
        <v>0</v>
      </c>
      <c r="AG15" s="119">
        <f t="shared" si="2"/>
        <v>0</v>
      </c>
      <c r="AH15" s="119">
        <f t="shared" si="2"/>
        <v>0</v>
      </c>
      <c r="AI15" s="119">
        <f t="shared" si="2"/>
        <v>0</v>
      </c>
      <c r="AM15" s="44"/>
    </row>
    <row r="16" spans="1:39" ht="48.75" customHeight="1" x14ac:dyDescent="0.25">
      <c r="A16" s="140" t="s">
        <v>198</v>
      </c>
      <c r="B16" s="2" t="s">
        <v>106</v>
      </c>
      <c r="C16" s="63">
        <f>'Прил-е № 8 (1этап-услуги)'!C21</f>
        <v>150</v>
      </c>
      <c r="D16" s="14">
        <f>$C$16</f>
        <v>150</v>
      </c>
      <c r="E16" s="14">
        <f t="shared" ref="E16:AI16" si="3">$C$16</f>
        <v>150</v>
      </c>
      <c r="F16" s="14">
        <f t="shared" si="3"/>
        <v>150</v>
      </c>
      <c r="G16" s="14">
        <f t="shared" si="3"/>
        <v>150</v>
      </c>
      <c r="H16" s="14">
        <f t="shared" si="3"/>
        <v>150</v>
      </c>
      <c r="I16" s="14">
        <f t="shared" si="3"/>
        <v>150</v>
      </c>
      <c r="J16" s="14">
        <f t="shared" si="3"/>
        <v>150</v>
      </c>
      <c r="K16" s="14">
        <f t="shared" si="3"/>
        <v>150</v>
      </c>
      <c r="L16" s="14">
        <f t="shared" si="3"/>
        <v>150</v>
      </c>
      <c r="M16" s="14">
        <f t="shared" si="3"/>
        <v>150</v>
      </c>
      <c r="N16" s="14">
        <f t="shared" si="3"/>
        <v>150</v>
      </c>
      <c r="O16" s="14">
        <f t="shared" si="3"/>
        <v>150</v>
      </c>
      <c r="P16" s="14">
        <f t="shared" si="3"/>
        <v>150</v>
      </c>
      <c r="Q16" s="14">
        <f t="shared" si="3"/>
        <v>150</v>
      </c>
      <c r="R16" s="14">
        <f t="shared" si="3"/>
        <v>150</v>
      </c>
      <c r="S16" s="14">
        <f t="shared" si="3"/>
        <v>150</v>
      </c>
      <c r="T16" s="14">
        <f t="shared" si="3"/>
        <v>150</v>
      </c>
      <c r="U16" s="14">
        <f t="shared" si="3"/>
        <v>150</v>
      </c>
      <c r="V16" s="14">
        <f t="shared" si="3"/>
        <v>150</v>
      </c>
      <c r="W16" s="14">
        <f t="shared" si="3"/>
        <v>150</v>
      </c>
      <c r="X16" s="14">
        <f t="shared" si="3"/>
        <v>150</v>
      </c>
      <c r="Y16" s="14">
        <f t="shared" si="3"/>
        <v>150</v>
      </c>
      <c r="Z16" s="14">
        <f t="shared" si="3"/>
        <v>150</v>
      </c>
      <c r="AA16" s="14">
        <f t="shared" si="3"/>
        <v>150</v>
      </c>
      <c r="AB16" s="14">
        <f t="shared" si="3"/>
        <v>150</v>
      </c>
      <c r="AC16" s="14">
        <f t="shared" si="3"/>
        <v>150</v>
      </c>
      <c r="AD16" s="14">
        <f t="shared" si="3"/>
        <v>150</v>
      </c>
      <c r="AE16" s="14">
        <f t="shared" si="3"/>
        <v>150</v>
      </c>
      <c r="AF16" s="14">
        <f t="shared" si="3"/>
        <v>150</v>
      </c>
      <c r="AG16" s="14">
        <f t="shared" si="3"/>
        <v>150</v>
      </c>
      <c r="AH16" s="14">
        <f t="shared" si="3"/>
        <v>150</v>
      </c>
      <c r="AI16" s="14">
        <f t="shared" si="3"/>
        <v>150</v>
      </c>
      <c r="AM16" s="44"/>
    </row>
    <row r="17" spans="1:40" ht="210.75" customHeight="1" x14ac:dyDescent="0.25">
      <c r="A17" s="140">
        <v>4</v>
      </c>
      <c r="B17" s="2" t="s">
        <v>133</v>
      </c>
      <c r="C17" s="63">
        <f>'Прил-е № 8 (1этап-услуги)'!C22</f>
        <v>2603.6</v>
      </c>
      <c r="D17" s="90" t="s">
        <v>21</v>
      </c>
      <c r="E17" s="90" t="s">
        <v>21</v>
      </c>
      <c r="F17" s="90" t="s">
        <v>21</v>
      </c>
      <c r="G17" s="120">
        <v>0</v>
      </c>
      <c r="H17" s="90" t="s">
        <v>21</v>
      </c>
      <c r="I17" s="90" t="s">
        <v>21</v>
      </c>
      <c r="J17" s="120">
        <v>0</v>
      </c>
      <c r="K17" s="90" t="s">
        <v>21</v>
      </c>
      <c r="L17" s="90" t="s">
        <v>21</v>
      </c>
      <c r="M17" s="120">
        <v>0</v>
      </c>
      <c r="N17" s="90" t="s">
        <v>21</v>
      </c>
      <c r="O17" s="90" t="s">
        <v>21</v>
      </c>
      <c r="P17" s="119">
        <v>0</v>
      </c>
      <c r="Q17" s="3" t="s">
        <v>21</v>
      </c>
      <c r="R17" s="3" t="s">
        <v>21</v>
      </c>
      <c r="S17" s="3" t="s">
        <v>21</v>
      </c>
      <c r="T17" s="3" t="s">
        <v>21</v>
      </c>
      <c r="U17" s="91">
        <f>C17</f>
        <v>2603.6</v>
      </c>
      <c r="V17" s="3" t="s">
        <v>21</v>
      </c>
      <c r="W17" s="3" t="s">
        <v>21</v>
      </c>
      <c r="X17" s="3" t="s">
        <v>21</v>
      </c>
      <c r="Y17" s="3" t="s">
        <v>21</v>
      </c>
      <c r="Z17" s="91">
        <f>C17</f>
        <v>2603.6</v>
      </c>
      <c r="AA17" s="3" t="s">
        <v>21</v>
      </c>
      <c r="AB17" s="3" t="s">
        <v>21</v>
      </c>
      <c r="AC17" s="3" t="s">
        <v>21</v>
      </c>
      <c r="AD17" s="3" t="s">
        <v>21</v>
      </c>
      <c r="AE17" s="120">
        <v>0</v>
      </c>
      <c r="AF17" s="3" t="s">
        <v>21</v>
      </c>
      <c r="AG17" s="3" t="s">
        <v>21</v>
      </c>
      <c r="AH17" s="3" t="s">
        <v>21</v>
      </c>
      <c r="AI17" s="3" t="s">
        <v>21</v>
      </c>
    </row>
    <row r="18" spans="1:40" ht="202.5" customHeight="1" x14ac:dyDescent="0.25">
      <c r="A18" s="141">
        <v>5</v>
      </c>
      <c r="B18" s="8" t="s">
        <v>112</v>
      </c>
      <c r="C18" s="63">
        <f>'Прил-е № 8 (1этап-услуги)'!C23</f>
        <v>4234.8</v>
      </c>
      <c r="D18" s="14">
        <f>$C$18</f>
        <v>4234.8</v>
      </c>
      <c r="E18" s="14">
        <f t="shared" ref="E18:O18" si="4">$C$18</f>
        <v>4234.8</v>
      </c>
      <c r="F18" s="14">
        <f t="shared" si="4"/>
        <v>4234.8</v>
      </c>
      <c r="G18" s="14">
        <f t="shared" si="4"/>
        <v>4234.8</v>
      </c>
      <c r="H18" s="14">
        <f t="shared" si="4"/>
        <v>4234.8</v>
      </c>
      <c r="I18" s="14">
        <f t="shared" si="4"/>
        <v>4234.8</v>
      </c>
      <c r="J18" s="14">
        <f t="shared" si="4"/>
        <v>4234.8</v>
      </c>
      <c r="K18" s="14">
        <f t="shared" si="4"/>
        <v>4234.8</v>
      </c>
      <c r="L18" s="14">
        <f t="shared" si="4"/>
        <v>4234.8</v>
      </c>
      <c r="M18" s="14">
        <f t="shared" si="4"/>
        <v>4234.8</v>
      </c>
      <c r="N18" s="14">
        <f t="shared" si="4"/>
        <v>4234.8</v>
      </c>
      <c r="O18" s="14">
        <f t="shared" si="4"/>
        <v>4234.8</v>
      </c>
      <c r="P18" s="4" t="s">
        <v>21</v>
      </c>
      <c r="Q18" s="4" t="s">
        <v>21</v>
      </c>
      <c r="R18" s="4" t="s">
        <v>21</v>
      </c>
      <c r="S18" s="4" t="s">
        <v>21</v>
      </c>
      <c r="T18" s="4" t="s">
        <v>21</v>
      </c>
      <c r="U18" s="4" t="s">
        <v>21</v>
      </c>
      <c r="V18" s="4" t="s">
        <v>21</v>
      </c>
      <c r="W18" s="4" t="s">
        <v>21</v>
      </c>
      <c r="X18" s="4" t="s">
        <v>21</v>
      </c>
      <c r="Y18" s="4" t="s">
        <v>21</v>
      </c>
      <c r="Z18" s="4" t="s">
        <v>21</v>
      </c>
      <c r="AA18" s="4" t="s">
        <v>21</v>
      </c>
      <c r="AB18" s="4" t="s">
        <v>21</v>
      </c>
      <c r="AC18" s="4" t="s">
        <v>21</v>
      </c>
      <c r="AD18" s="4" t="s">
        <v>21</v>
      </c>
      <c r="AE18" s="4" t="s">
        <v>21</v>
      </c>
      <c r="AF18" s="4" t="s">
        <v>21</v>
      </c>
      <c r="AG18" s="4" t="s">
        <v>21</v>
      </c>
      <c r="AH18" s="4" t="s">
        <v>21</v>
      </c>
      <c r="AI18" s="4" t="s">
        <v>21</v>
      </c>
    </row>
    <row r="19" spans="1:40" ht="27.75" customHeight="1" x14ac:dyDescent="0.25">
      <c r="B19" s="94"/>
      <c r="C19" s="94"/>
      <c r="D19" s="182" t="s">
        <v>13</v>
      </c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4"/>
      <c r="Q19" s="182" t="s">
        <v>13</v>
      </c>
      <c r="R19" s="183"/>
      <c r="S19" s="183"/>
      <c r="T19" s="183"/>
      <c r="U19" s="183"/>
      <c r="V19" s="183"/>
      <c r="W19" s="183"/>
      <c r="X19" s="183"/>
      <c r="Y19" s="183"/>
      <c r="Z19" s="183"/>
      <c r="AA19" s="183"/>
      <c r="AB19" s="183"/>
      <c r="AC19" s="183"/>
      <c r="AD19" s="183" t="s">
        <v>13</v>
      </c>
      <c r="AE19" s="183"/>
      <c r="AF19" s="183"/>
      <c r="AG19" s="183"/>
      <c r="AH19" s="183"/>
      <c r="AI19" s="184"/>
    </row>
    <row r="20" spans="1:40" ht="108" customHeight="1" x14ac:dyDescent="0.25">
      <c r="A20" s="12">
        <v>6</v>
      </c>
      <c r="B20" s="2" t="s">
        <v>62</v>
      </c>
      <c r="C20" s="64">
        <f>'Прил-е № 7 (2 этап-услуги)'!C12</f>
        <v>4234.8</v>
      </c>
      <c r="D20" s="4" t="s">
        <v>21</v>
      </c>
      <c r="E20" s="4" t="s">
        <v>21</v>
      </c>
      <c r="F20" s="4" t="s">
        <v>21</v>
      </c>
      <c r="G20" s="4" t="s">
        <v>21</v>
      </c>
      <c r="H20" s="4" t="s">
        <v>21</v>
      </c>
      <c r="I20" s="4" t="s">
        <v>21</v>
      </c>
      <c r="J20" s="4" t="s">
        <v>21</v>
      </c>
      <c r="K20" s="4" t="s">
        <v>21</v>
      </c>
      <c r="L20" s="4" t="s">
        <v>21</v>
      </c>
      <c r="M20" s="4" t="s">
        <v>21</v>
      </c>
      <c r="N20" s="4" t="s">
        <v>21</v>
      </c>
      <c r="O20" s="4" t="s">
        <v>21</v>
      </c>
      <c r="P20" s="17">
        <f>$C$20</f>
        <v>4234.8</v>
      </c>
      <c r="Q20" s="49">
        <f t="shared" ref="Q20:AI20" si="5">$C$20</f>
        <v>4234.8</v>
      </c>
      <c r="R20" s="49">
        <f t="shared" si="5"/>
        <v>4234.8</v>
      </c>
      <c r="S20" s="49">
        <f t="shared" si="5"/>
        <v>4234.8</v>
      </c>
      <c r="T20" s="49">
        <f t="shared" si="5"/>
        <v>4234.8</v>
      </c>
      <c r="U20" s="49">
        <f t="shared" si="5"/>
        <v>4234.8</v>
      </c>
      <c r="V20" s="49">
        <f t="shared" si="5"/>
        <v>4234.8</v>
      </c>
      <c r="W20" s="49">
        <f t="shared" si="5"/>
        <v>4234.8</v>
      </c>
      <c r="X20" s="49">
        <f t="shared" si="5"/>
        <v>4234.8</v>
      </c>
      <c r="Y20" s="49">
        <f t="shared" si="5"/>
        <v>4234.8</v>
      </c>
      <c r="Z20" s="49">
        <f t="shared" si="5"/>
        <v>4234.8</v>
      </c>
      <c r="AA20" s="49">
        <f t="shared" si="5"/>
        <v>4234.8</v>
      </c>
      <c r="AB20" s="49">
        <f t="shared" si="5"/>
        <v>4234.8</v>
      </c>
      <c r="AC20" s="49">
        <f t="shared" si="5"/>
        <v>4234.8</v>
      </c>
      <c r="AD20" s="49">
        <f t="shared" si="5"/>
        <v>4234.8</v>
      </c>
      <c r="AE20" s="49">
        <f t="shared" si="5"/>
        <v>4234.8</v>
      </c>
      <c r="AF20" s="49">
        <f t="shared" si="5"/>
        <v>4234.8</v>
      </c>
      <c r="AG20" s="49">
        <f t="shared" si="5"/>
        <v>4234.8</v>
      </c>
      <c r="AH20" s="49">
        <f t="shared" si="5"/>
        <v>4234.8</v>
      </c>
      <c r="AI20" s="49">
        <f t="shared" si="5"/>
        <v>4234.8</v>
      </c>
    </row>
    <row r="21" spans="1:40" ht="84" customHeight="1" x14ac:dyDescent="0.25">
      <c r="A21" s="13">
        <v>7</v>
      </c>
      <c r="B21" s="2" t="s">
        <v>134</v>
      </c>
      <c r="C21" s="64">
        <f>'Прил-е № 7 (2 этап-услуги)'!C14</f>
        <v>2760</v>
      </c>
      <c r="D21" s="4" t="s">
        <v>21</v>
      </c>
      <c r="E21" s="4" t="s">
        <v>21</v>
      </c>
      <c r="F21" s="4" t="s">
        <v>21</v>
      </c>
      <c r="G21" s="4" t="s">
        <v>21</v>
      </c>
      <c r="H21" s="4" t="s">
        <v>21</v>
      </c>
      <c r="I21" s="4" t="s">
        <v>21</v>
      </c>
      <c r="J21" s="4" t="s">
        <v>21</v>
      </c>
      <c r="K21" s="4" t="s">
        <v>21</v>
      </c>
      <c r="L21" s="4" t="s">
        <v>21</v>
      </c>
      <c r="M21" s="4" t="s">
        <v>21</v>
      </c>
      <c r="N21" s="4" t="s">
        <v>21</v>
      </c>
      <c r="O21" s="4" t="s">
        <v>21</v>
      </c>
      <c r="P21" s="17">
        <f>$C$21</f>
        <v>2760</v>
      </c>
      <c r="Q21" s="4" t="s">
        <v>21</v>
      </c>
      <c r="R21" s="4" t="s">
        <v>21</v>
      </c>
      <c r="S21" s="4" t="s">
        <v>21</v>
      </c>
      <c r="T21" s="4" t="s">
        <v>21</v>
      </c>
      <c r="U21" s="17">
        <f>$C$21</f>
        <v>2760</v>
      </c>
      <c r="V21" s="4" t="s">
        <v>21</v>
      </c>
      <c r="W21" s="4" t="s">
        <v>21</v>
      </c>
      <c r="X21" s="4" t="s">
        <v>21</v>
      </c>
      <c r="Y21" s="4" t="s">
        <v>21</v>
      </c>
      <c r="Z21" s="17">
        <f>$C$21</f>
        <v>2760</v>
      </c>
      <c r="AA21" s="4" t="s">
        <v>21</v>
      </c>
      <c r="AB21" s="4" t="s">
        <v>21</v>
      </c>
      <c r="AC21" s="4" t="s">
        <v>21</v>
      </c>
      <c r="AD21" s="4" t="s">
        <v>21</v>
      </c>
      <c r="AE21" s="17">
        <f>$C$21</f>
        <v>2760</v>
      </c>
      <c r="AF21" s="4" t="s">
        <v>21</v>
      </c>
      <c r="AG21" s="4" t="s">
        <v>21</v>
      </c>
      <c r="AH21" s="4" t="s">
        <v>21</v>
      </c>
      <c r="AI21" s="4" t="s">
        <v>21</v>
      </c>
    </row>
    <row r="22" spans="1:40" ht="33.75" customHeight="1" x14ac:dyDescent="0.25">
      <c r="A22" s="12">
        <v>8</v>
      </c>
      <c r="B22" s="2" t="s">
        <v>93</v>
      </c>
      <c r="C22" s="64">
        <f>'Прил-е № 7 (2 этап-услуги)'!$C$17</f>
        <v>2296.8000000000002</v>
      </c>
      <c r="D22" s="17">
        <f>$C$22</f>
        <v>2296.8000000000002</v>
      </c>
      <c r="E22" s="17">
        <f t="shared" ref="E22:AI22" si="6">$C$22</f>
        <v>2296.8000000000002</v>
      </c>
      <c r="F22" s="17">
        <f t="shared" si="6"/>
        <v>2296.8000000000002</v>
      </c>
      <c r="G22" s="17">
        <f t="shared" si="6"/>
        <v>2296.8000000000002</v>
      </c>
      <c r="H22" s="17">
        <f t="shared" si="6"/>
        <v>2296.8000000000002</v>
      </c>
      <c r="I22" s="17">
        <f t="shared" si="6"/>
        <v>2296.8000000000002</v>
      </c>
      <c r="J22" s="17">
        <f t="shared" si="6"/>
        <v>2296.8000000000002</v>
      </c>
      <c r="K22" s="17">
        <f t="shared" si="6"/>
        <v>2296.8000000000002</v>
      </c>
      <c r="L22" s="17">
        <f t="shared" si="6"/>
        <v>2296.8000000000002</v>
      </c>
      <c r="M22" s="17">
        <f t="shared" si="6"/>
        <v>2296.8000000000002</v>
      </c>
      <c r="N22" s="17">
        <f t="shared" si="6"/>
        <v>2296.8000000000002</v>
      </c>
      <c r="O22" s="17">
        <f t="shared" si="6"/>
        <v>2296.8000000000002</v>
      </c>
      <c r="P22" s="17">
        <f t="shared" si="6"/>
        <v>2296.8000000000002</v>
      </c>
      <c r="Q22" s="17">
        <f t="shared" si="6"/>
        <v>2296.8000000000002</v>
      </c>
      <c r="R22" s="17">
        <f t="shared" si="6"/>
        <v>2296.8000000000002</v>
      </c>
      <c r="S22" s="17">
        <f t="shared" si="6"/>
        <v>2296.8000000000002</v>
      </c>
      <c r="T22" s="17">
        <f t="shared" si="6"/>
        <v>2296.8000000000002</v>
      </c>
      <c r="U22" s="17">
        <f t="shared" si="6"/>
        <v>2296.8000000000002</v>
      </c>
      <c r="V22" s="17">
        <f t="shared" si="6"/>
        <v>2296.8000000000002</v>
      </c>
      <c r="W22" s="17">
        <f t="shared" si="6"/>
        <v>2296.8000000000002</v>
      </c>
      <c r="X22" s="17">
        <f t="shared" si="6"/>
        <v>2296.8000000000002</v>
      </c>
      <c r="Y22" s="17">
        <f t="shared" si="6"/>
        <v>2296.8000000000002</v>
      </c>
      <c r="Z22" s="17">
        <f t="shared" si="6"/>
        <v>2296.8000000000002</v>
      </c>
      <c r="AA22" s="17">
        <f t="shared" si="6"/>
        <v>2296.8000000000002</v>
      </c>
      <c r="AB22" s="17">
        <f t="shared" si="6"/>
        <v>2296.8000000000002</v>
      </c>
      <c r="AC22" s="17">
        <f t="shared" si="6"/>
        <v>2296.8000000000002</v>
      </c>
      <c r="AD22" s="17">
        <f t="shared" si="6"/>
        <v>2296.8000000000002</v>
      </c>
      <c r="AE22" s="17">
        <f t="shared" si="6"/>
        <v>2296.8000000000002</v>
      </c>
      <c r="AF22" s="17">
        <f t="shared" si="6"/>
        <v>2296.8000000000002</v>
      </c>
      <c r="AG22" s="17">
        <f t="shared" si="6"/>
        <v>2296.8000000000002</v>
      </c>
      <c r="AH22" s="17">
        <f t="shared" si="6"/>
        <v>2296.8000000000002</v>
      </c>
      <c r="AI22" s="17">
        <f t="shared" si="6"/>
        <v>2296.8000000000002</v>
      </c>
      <c r="AL22" s="6"/>
      <c r="AM22" s="6"/>
      <c r="AN22" s="6"/>
    </row>
    <row r="23" spans="1:40" ht="46.5" customHeight="1" x14ac:dyDescent="0.25">
      <c r="A23" s="13">
        <v>9</v>
      </c>
      <c r="B23" s="2" t="s">
        <v>141</v>
      </c>
      <c r="C23" s="64">
        <f>'Прил-е № 7 (2 этап-услуги)'!$C$19</f>
        <v>1917.8</v>
      </c>
      <c r="D23" s="17">
        <f>$C$23</f>
        <v>1917.8</v>
      </c>
      <c r="E23" s="17">
        <f t="shared" ref="E23:AI23" si="7">$C$23</f>
        <v>1917.8</v>
      </c>
      <c r="F23" s="17">
        <f t="shared" si="7"/>
        <v>1917.8</v>
      </c>
      <c r="G23" s="17">
        <f t="shared" si="7"/>
        <v>1917.8</v>
      </c>
      <c r="H23" s="17">
        <f t="shared" si="7"/>
        <v>1917.8</v>
      </c>
      <c r="I23" s="17">
        <f t="shared" si="7"/>
        <v>1917.8</v>
      </c>
      <c r="J23" s="17">
        <f t="shared" si="7"/>
        <v>1917.8</v>
      </c>
      <c r="K23" s="17">
        <f t="shared" si="7"/>
        <v>1917.8</v>
      </c>
      <c r="L23" s="17">
        <f t="shared" si="7"/>
        <v>1917.8</v>
      </c>
      <c r="M23" s="17">
        <f t="shared" si="7"/>
        <v>1917.8</v>
      </c>
      <c r="N23" s="17">
        <f t="shared" si="7"/>
        <v>1917.8</v>
      </c>
      <c r="O23" s="17">
        <f t="shared" si="7"/>
        <v>1917.8</v>
      </c>
      <c r="P23" s="17">
        <f t="shared" si="7"/>
        <v>1917.8</v>
      </c>
      <c r="Q23" s="17">
        <f t="shared" si="7"/>
        <v>1917.8</v>
      </c>
      <c r="R23" s="17">
        <f t="shared" si="7"/>
        <v>1917.8</v>
      </c>
      <c r="S23" s="17">
        <f t="shared" si="7"/>
        <v>1917.8</v>
      </c>
      <c r="T23" s="17">
        <f t="shared" si="7"/>
        <v>1917.8</v>
      </c>
      <c r="U23" s="17">
        <f t="shared" si="7"/>
        <v>1917.8</v>
      </c>
      <c r="V23" s="17">
        <f t="shared" si="7"/>
        <v>1917.8</v>
      </c>
      <c r="W23" s="17">
        <f t="shared" si="7"/>
        <v>1917.8</v>
      </c>
      <c r="X23" s="17">
        <f t="shared" si="7"/>
        <v>1917.8</v>
      </c>
      <c r="Y23" s="17">
        <f t="shared" si="7"/>
        <v>1917.8</v>
      </c>
      <c r="Z23" s="17">
        <f t="shared" si="7"/>
        <v>1917.8</v>
      </c>
      <c r="AA23" s="17">
        <f t="shared" si="7"/>
        <v>1917.8</v>
      </c>
      <c r="AB23" s="17">
        <f t="shared" si="7"/>
        <v>1917.8</v>
      </c>
      <c r="AC23" s="17">
        <f t="shared" si="7"/>
        <v>1917.8</v>
      </c>
      <c r="AD23" s="17">
        <f t="shared" si="7"/>
        <v>1917.8</v>
      </c>
      <c r="AE23" s="17">
        <f t="shared" si="7"/>
        <v>1917.8</v>
      </c>
      <c r="AF23" s="17">
        <f t="shared" si="7"/>
        <v>1917.8</v>
      </c>
      <c r="AG23" s="17">
        <f t="shared" si="7"/>
        <v>1917.8</v>
      </c>
      <c r="AH23" s="17">
        <f t="shared" si="7"/>
        <v>1917.8</v>
      </c>
      <c r="AI23" s="17">
        <f t="shared" si="7"/>
        <v>1917.8</v>
      </c>
      <c r="AL23" s="6"/>
      <c r="AM23" s="6"/>
      <c r="AN23" s="6"/>
    </row>
    <row r="24" spans="1:40" ht="39" customHeight="1" x14ac:dyDescent="0.25">
      <c r="A24" s="12">
        <v>10</v>
      </c>
      <c r="B24" s="2" t="s">
        <v>199</v>
      </c>
      <c r="C24" s="64">
        <f>'Прил-е № 7 (2 этап-услуги)'!C20</f>
        <v>2658.4</v>
      </c>
      <c r="D24" s="17">
        <f>$C$24</f>
        <v>2658.4</v>
      </c>
      <c r="E24" s="17">
        <f t="shared" ref="E24:AI24" si="8">$C$24</f>
        <v>2658.4</v>
      </c>
      <c r="F24" s="17">
        <f t="shared" si="8"/>
        <v>2658.4</v>
      </c>
      <c r="G24" s="17">
        <f t="shared" si="8"/>
        <v>2658.4</v>
      </c>
      <c r="H24" s="17">
        <f t="shared" si="8"/>
        <v>2658.4</v>
      </c>
      <c r="I24" s="17">
        <f t="shared" si="8"/>
        <v>2658.4</v>
      </c>
      <c r="J24" s="17">
        <f t="shared" si="8"/>
        <v>2658.4</v>
      </c>
      <c r="K24" s="17">
        <f t="shared" si="8"/>
        <v>2658.4</v>
      </c>
      <c r="L24" s="17">
        <f t="shared" si="8"/>
        <v>2658.4</v>
      </c>
      <c r="M24" s="17">
        <f t="shared" si="8"/>
        <v>2658.4</v>
      </c>
      <c r="N24" s="17">
        <f t="shared" si="8"/>
        <v>2658.4</v>
      </c>
      <c r="O24" s="17">
        <f t="shared" si="8"/>
        <v>2658.4</v>
      </c>
      <c r="P24" s="17">
        <f t="shared" si="8"/>
        <v>2658.4</v>
      </c>
      <c r="Q24" s="17">
        <f t="shared" si="8"/>
        <v>2658.4</v>
      </c>
      <c r="R24" s="17">
        <f t="shared" si="8"/>
        <v>2658.4</v>
      </c>
      <c r="S24" s="17">
        <f t="shared" si="8"/>
        <v>2658.4</v>
      </c>
      <c r="T24" s="17">
        <f t="shared" si="8"/>
        <v>2658.4</v>
      </c>
      <c r="U24" s="17">
        <f t="shared" si="8"/>
        <v>2658.4</v>
      </c>
      <c r="V24" s="17">
        <f t="shared" si="8"/>
        <v>2658.4</v>
      </c>
      <c r="W24" s="17">
        <f t="shared" si="8"/>
        <v>2658.4</v>
      </c>
      <c r="X24" s="17">
        <f t="shared" si="8"/>
        <v>2658.4</v>
      </c>
      <c r="Y24" s="17">
        <f t="shared" si="8"/>
        <v>2658.4</v>
      </c>
      <c r="Z24" s="17">
        <f t="shared" si="8"/>
        <v>2658.4</v>
      </c>
      <c r="AA24" s="17">
        <f t="shared" si="8"/>
        <v>2658.4</v>
      </c>
      <c r="AB24" s="17">
        <f t="shared" si="8"/>
        <v>2658.4</v>
      </c>
      <c r="AC24" s="17">
        <f t="shared" si="8"/>
        <v>2658.4</v>
      </c>
      <c r="AD24" s="17">
        <f t="shared" si="8"/>
        <v>2658.4</v>
      </c>
      <c r="AE24" s="17">
        <f t="shared" si="8"/>
        <v>2658.4</v>
      </c>
      <c r="AF24" s="17">
        <f t="shared" si="8"/>
        <v>2658.4</v>
      </c>
      <c r="AG24" s="17">
        <f t="shared" si="8"/>
        <v>2658.4</v>
      </c>
      <c r="AH24" s="17">
        <f t="shared" si="8"/>
        <v>2658.4</v>
      </c>
      <c r="AI24" s="17">
        <f t="shared" si="8"/>
        <v>2658.4</v>
      </c>
      <c r="AL24" s="6"/>
      <c r="AM24" s="6"/>
      <c r="AN24" s="6"/>
    </row>
    <row r="25" spans="1:40" ht="35.25" customHeight="1" x14ac:dyDescent="0.25">
      <c r="A25" s="12">
        <v>11</v>
      </c>
      <c r="B25" s="16" t="s">
        <v>14</v>
      </c>
      <c r="C25" s="64">
        <f>'Прил-е № 7 (2 этап-услуги)'!C21</f>
        <v>2200</v>
      </c>
      <c r="D25" s="17">
        <f>$C$25</f>
        <v>2200</v>
      </c>
      <c r="E25" s="17">
        <f t="shared" ref="E25:AI25" si="9">$C$25</f>
        <v>2200</v>
      </c>
      <c r="F25" s="17">
        <f t="shared" si="9"/>
        <v>2200</v>
      </c>
      <c r="G25" s="17">
        <f t="shared" si="9"/>
        <v>2200</v>
      </c>
      <c r="H25" s="17">
        <f t="shared" si="9"/>
        <v>2200</v>
      </c>
      <c r="I25" s="17">
        <f t="shared" si="9"/>
        <v>2200</v>
      </c>
      <c r="J25" s="17">
        <f t="shared" si="9"/>
        <v>2200</v>
      </c>
      <c r="K25" s="17">
        <f t="shared" si="9"/>
        <v>2200</v>
      </c>
      <c r="L25" s="17">
        <f t="shared" si="9"/>
        <v>2200</v>
      </c>
      <c r="M25" s="17">
        <f t="shared" si="9"/>
        <v>2200</v>
      </c>
      <c r="N25" s="17">
        <f t="shared" si="9"/>
        <v>2200</v>
      </c>
      <c r="O25" s="17">
        <f t="shared" si="9"/>
        <v>2200</v>
      </c>
      <c r="P25" s="17">
        <f t="shared" si="9"/>
        <v>2200</v>
      </c>
      <c r="Q25" s="17">
        <f t="shared" si="9"/>
        <v>2200</v>
      </c>
      <c r="R25" s="17">
        <f t="shared" si="9"/>
        <v>2200</v>
      </c>
      <c r="S25" s="17">
        <f t="shared" si="9"/>
        <v>2200</v>
      </c>
      <c r="T25" s="17">
        <f t="shared" si="9"/>
        <v>2200</v>
      </c>
      <c r="U25" s="17">
        <f t="shared" si="9"/>
        <v>2200</v>
      </c>
      <c r="V25" s="17">
        <f t="shared" si="9"/>
        <v>2200</v>
      </c>
      <c r="W25" s="17">
        <f t="shared" si="9"/>
        <v>2200</v>
      </c>
      <c r="X25" s="17">
        <f t="shared" si="9"/>
        <v>2200</v>
      </c>
      <c r="Y25" s="17">
        <f t="shared" si="9"/>
        <v>2200</v>
      </c>
      <c r="Z25" s="17">
        <f t="shared" si="9"/>
        <v>2200</v>
      </c>
      <c r="AA25" s="17">
        <f t="shared" si="9"/>
        <v>2200</v>
      </c>
      <c r="AB25" s="17">
        <f t="shared" si="9"/>
        <v>2200</v>
      </c>
      <c r="AC25" s="17">
        <f t="shared" si="9"/>
        <v>2200</v>
      </c>
      <c r="AD25" s="17">
        <f t="shared" si="9"/>
        <v>2200</v>
      </c>
      <c r="AE25" s="17">
        <f t="shared" si="9"/>
        <v>2200</v>
      </c>
      <c r="AF25" s="17">
        <f t="shared" si="9"/>
        <v>2200</v>
      </c>
      <c r="AG25" s="17">
        <f t="shared" si="9"/>
        <v>2200</v>
      </c>
      <c r="AH25" s="17">
        <f t="shared" si="9"/>
        <v>2200</v>
      </c>
      <c r="AI25" s="17">
        <f t="shared" si="9"/>
        <v>2200</v>
      </c>
    </row>
    <row r="26" spans="1:40" ht="26.25" customHeight="1" x14ac:dyDescent="0.25">
      <c r="A26" s="186" t="s">
        <v>22</v>
      </c>
      <c r="B26" s="186"/>
      <c r="C26" s="186"/>
      <c r="D26" s="186"/>
      <c r="E26" s="186"/>
      <c r="F26" s="186"/>
      <c r="G26" s="186"/>
      <c r="H26" s="186"/>
      <c r="I26" s="186"/>
      <c r="J26" s="186"/>
      <c r="K26" s="186"/>
      <c r="L26" s="186"/>
      <c r="M26" s="186"/>
      <c r="N26" s="186"/>
      <c r="O26" s="186"/>
      <c r="P26" s="186"/>
      <c r="Q26" s="186"/>
      <c r="R26" s="186"/>
      <c r="S26" s="186"/>
      <c r="T26" s="186"/>
      <c r="U26" s="186"/>
      <c r="V26" s="186"/>
      <c r="W26" s="186"/>
      <c r="X26" s="186"/>
      <c r="Y26" s="186"/>
      <c r="Z26" s="186"/>
      <c r="AA26" s="186"/>
      <c r="AB26" s="186"/>
      <c r="AC26" s="186"/>
      <c r="AD26" s="186"/>
      <c r="AE26" s="186"/>
      <c r="AF26" s="186"/>
      <c r="AG26" s="186"/>
      <c r="AH26" s="186"/>
      <c r="AI26" s="186"/>
    </row>
    <row r="29" spans="1:40" x14ac:dyDescent="0.25">
      <c r="B29" s="5"/>
    </row>
  </sheetData>
  <mergeCells count="18">
    <mergeCell ref="A26:AI26"/>
    <mergeCell ref="A9:A10"/>
    <mergeCell ref="B9:B10"/>
    <mergeCell ref="C9:C10"/>
    <mergeCell ref="D5:P5"/>
    <mergeCell ref="D6:P6"/>
    <mergeCell ref="D7:P7"/>
    <mergeCell ref="AD12:AI12"/>
    <mergeCell ref="AD19:AI19"/>
    <mergeCell ref="D9:P9"/>
    <mergeCell ref="Q9:AC9"/>
    <mergeCell ref="AD9:AI9"/>
    <mergeCell ref="D12:P12"/>
    <mergeCell ref="Q12:AC12"/>
    <mergeCell ref="D19:P19"/>
    <mergeCell ref="Q19:AC19"/>
    <mergeCell ref="J1:P1"/>
    <mergeCell ref="J2:P2"/>
  </mergeCells>
  <pageMargins left="0.51181102362204722" right="0.31496062992125984" top="0.74803149606299213" bottom="0.35433070866141736" header="0.31496062992125984" footer="0.31496062992125984"/>
  <pageSetup paperSize="9" scale="60" orientation="landscape" r:id="rId1"/>
  <rowBreaks count="1" manualBreakCount="1">
    <brk id="18" max="3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29"/>
  <sheetViews>
    <sheetView tabSelected="1" view="pageBreakPreview" topLeftCell="A10" zoomScale="80" zoomScaleNormal="90" zoomScaleSheetLayoutView="80" workbookViewId="0">
      <selection activeCell="C13" sqref="C13:C14"/>
    </sheetView>
  </sheetViews>
  <sheetFormatPr defaultRowHeight="18.75" x14ac:dyDescent="0.25"/>
  <cols>
    <col min="1" max="1" width="18.7109375" style="1" customWidth="1"/>
    <col min="2" max="2" width="74.85546875" style="1" customWidth="1"/>
    <col min="3" max="3" width="16.5703125" style="28" customWidth="1"/>
    <col min="4" max="4" width="25.85546875" style="7" customWidth="1"/>
    <col min="5" max="16384" width="9.140625" style="1"/>
  </cols>
  <sheetData>
    <row r="1" spans="1:15" ht="15.75" x14ac:dyDescent="0.25">
      <c r="A1" s="18"/>
      <c r="B1" s="18"/>
      <c r="C1" s="122" t="s">
        <v>200</v>
      </c>
      <c r="D1" s="30"/>
      <c r="E1" s="30"/>
      <c r="F1" s="30"/>
    </row>
    <row r="2" spans="1:15" ht="38.25" customHeight="1" x14ac:dyDescent="0.25">
      <c r="A2" s="29"/>
      <c r="B2" s="173" t="s">
        <v>44</v>
      </c>
      <c r="C2" s="173"/>
      <c r="D2" s="29"/>
      <c r="E2" s="29"/>
      <c r="F2" s="29"/>
    </row>
    <row r="3" spans="1:15" ht="15.75" x14ac:dyDescent="0.25">
      <c r="A3" s="29"/>
      <c r="B3" s="29"/>
      <c r="C3" s="29"/>
      <c r="D3" s="29"/>
      <c r="E3" s="29"/>
      <c r="F3" s="29"/>
    </row>
    <row r="5" spans="1:15" x14ac:dyDescent="0.25">
      <c r="A5" s="193" t="s">
        <v>34</v>
      </c>
      <c r="B5" s="193"/>
      <c r="C5" s="193"/>
    </row>
    <row r="6" spans="1:15" ht="57.75" customHeight="1" x14ac:dyDescent="0.25">
      <c r="A6" s="193" t="s">
        <v>35</v>
      </c>
      <c r="B6" s="193"/>
      <c r="C6" s="193"/>
    </row>
    <row r="7" spans="1:15" x14ac:dyDescent="0.25">
      <c r="A7" s="194" t="s">
        <v>18</v>
      </c>
      <c r="B7" s="194"/>
      <c r="C7" s="194"/>
    </row>
    <row r="9" spans="1:15" hidden="1" x14ac:dyDescent="0.25"/>
    <row r="10" spans="1:15" ht="61.5" customHeight="1" x14ac:dyDescent="0.25">
      <c r="A10" s="83" t="s">
        <v>15</v>
      </c>
      <c r="B10" s="83" t="s">
        <v>0</v>
      </c>
      <c r="C10" s="83" t="s">
        <v>23</v>
      </c>
    </row>
    <row r="11" spans="1:15" s="7" customFormat="1" x14ac:dyDescent="0.25">
      <c r="A11" s="79">
        <v>1</v>
      </c>
      <c r="B11" s="79">
        <v>2</v>
      </c>
      <c r="C11" s="79">
        <v>3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s="7" customFormat="1" ht="30" customHeight="1" x14ac:dyDescent="0.25">
      <c r="A12" s="182" t="s">
        <v>19</v>
      </c>
      <c r="B12" s="183"/>
      <c r="C12" s="184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s="7" customFormat="1" ht="32.25" customHeight="1" x14ac:dyDescent="0.25">
      <c r="A13" s="130" t="s">
        <v>153</v>
      </c>
      <c r="B13" s="8" t="s">
        <v>158</v>
      </c>
      <c r="C13" s="48">
        <f>'Прил-е № 8 (1этап-услуги)'!C26</f>
        <v>200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s="7" customFormat="1" ht="48.75" customHeight="1" x14ac:dyDescent="0.25">
      <c r="A14" s="128" t="s">
        <v>152</v>
      </c>
      <c r="B14" s="8" t="s">
        <v>154</v>
      </c>
      <c r="C14" s="48">
        <f>'Прил-е № 8 (1этап-услуги)'!C27</f>
        <v>3200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s="7" customFormat="1" ht="30" customHeight="1" x14ac:dyDescent="0.25">
      <c r="A15" s="182" t="s">
        <v>20</v>
      </c>
      <c r="B15" s="183"/>
      <c r="C15" s="184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s="7" customFormat="1" ht="21" customHeight="1" x14ac:dyDescent="0.25">
      <c r="A16" s="13" t="s">
        <v>156</v>
      </c>
      <c r="B16" s="8" t="s">
        <v>155</v>
      </c>
      <c r="C16" s="48">
        <f>'Прил-е № 7 (2 этап-услуги)'!C23</f>
        <v>2230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s="7" customFormat="1" ht="66.75" customHeight="1" x14ac:dyDescent="0.25">
      <c r="A17" s="13" t="s">
        <v>157</v>
      </c>
      <c r="B17" s="8" t="s">
        <v>194</v>
      </c>
      <c r="C17" s="3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s="9" customFormat="1" ht="40.5" customHeight="1" x14ac:dyDescent="0.25">
      <c r="A18" s="129" t="s">
        <v>178</v>
      </c>
      <c r="B18" s="10" t="s">
        <v>159</v>
      </c>
      <c r="C18" s="36">
        <f>'Прил-е № 7 (2 этап-услуги)'!C25</f>
        <v>5668.3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s="9" customFormat="1" ht="33" customHeight="1" x14ac:dyDescent="0.25">
      <c r="A19" s="129" t="s">
        <v>179</v>
      </c>
      <c r="B19" s="10" t="s">
        <v>160</v>
      </c>
      <c r="C19" s="36">
        <f>'Прил-е № 7 (2 этап-услуги)'!C29</f>
        <v>5350.8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s="9" customFormat="1" ht="36" customHeight="1" x14ac:dyDescent="0.25">
      <c r="A20" s="129" t="s">
        <v>180</v>
      </c>
      <c r="B20" s="10" t="s">
        <v>161</v>
      </c>
      <c r="C20" s="36">
        <f>'Прил-е № 7 (2 этап-услуги)'!C32</f>
        <v>5668.3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s="9" customFormat="1" ht="25.5" customHeight="1" x14ac:dyDescent="0.25">
      <c r="A21" s="129" t="s">
        <v>181</v>
      </c>
      <c r="B21" s="10" t="s">
        <v>162</v>
      </c>
      <c r="C21" s="36">
        <f>'Прил-е № 7 (2 этап-услуги)'!C32</f>
        <v>5668.3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s="9" customFormat="1" ht="38.25" hidden="1" customHeight="1" x14ac:dyDescent="0.25">
      <c r="A22" s="37"/>
      <c r="B22" s="38"/>
      <c r="C22" s="36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s="9" customFormat="1" ht="38.25" hidden="1" customHeight="1" x14ac:dyDescent="0.25">
      <c r="A23" s="37"/>
      <c r="B23" s="38"/>
      <c r="C23" s="36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s="9" customFormat="1" ht="38.25" hidden="1" customHeight="1" x14ac:dyDescent="0.25">
      <c r="A24" s="37"/>
      <c r="B24" s="38"/>
      <c r="C24" s="36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s="9" customFormat="1" ht="38.25" hidden="1" customHeight="1" x14ac:dyDescent="0.25">
      <c r="A25" s="37"/>
      <c r="B25" s="38"/>
      <c r="C25" s="36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s="7" customFormat="1" ht="39.75" customHeight="1" x14ac:dyDescent="0.25">
      <c r="A26" s="13" t="s">
        <v>195</v>
      </c>
      <c r="B26" s="8" t="s">
        <v>196</v>
      </c>
      <c r="C26" s="31">
        <f>C27+C28</f>
        <v>3046.8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s="7" customFormat="1" ht="36.75" customHeight="1" x14ac:dyDescent="0.25">
      <c r="A27" s="13" t="s">
        <v>26</v>
      </c>
      <c r="B27" s="2" t="s">
        <v>47</v>
      </c>
      <c r="C27" s="88">
        <f>'Прил-е № 7 (2 этап-услуги)'!C44</f>
        <v>1523.4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s="7" customFormat="1" ht="28.5" customHeight="1" x14ac:dyDescent="0.25">
      <c r="A28" s="13" t="s">
        <v>27</v>
      </c>
      <c r="B28" s="2" t="s">
        <v>45</v>
      </c>
      <c r="C28" s="88">
        <f>'Прил-е № 7 (2 этап-услуги)'!C45</f>
        <v>1523.4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s="7" customFormat="1" ht="53.25" customHeight="1" x14ac:dyDescent="0.25">
      <c r="A29" s="128" t="s">
        <v>122</v>
      </c>
      <c r="B29" s="8" t="s">
        <v>119</v>
      </c>
      <c r="C29" s="31">
        <f>'Прил-е № 7 (2 этап-услуги)'!C46</f>
        <v>2000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</sheetData>
  <mergeCells count="6">
    <mergeCell ref="B2:C2"/>
    <mergeCell ref="A12:C12"/>
    <mergeCell ref="A15:C15"/>
    <mergeCell ref="A5:C5"/>
    <mergeCell ref="A6:C6"/>
    <mergeCell ref="A7:C7"/>
  </mergeCells>
  <pageMargins left="0.70866141732283472" right="0.31496062992125984" top="0.74803149606299213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8</vt:i4>
      </vt:variant>
    </vt:vector>
  </HeadingPairs>
  <TitlesOfParts>
    <vt:vector size="13" baseType="lpstr">
      <vt:lpstr>Прил-е № 6 (1 этап-тариф КП)</vt:lpstr>
      <vt:lpstr>Прил-е № 7 (2 этап-услуги)</vt:lpstr>
      <vt:lpstr>Прил-е № 8 (1этап-услуги)</vt:lpstr>
      <vt:lpstr>Пр № 9_ жен_Тариф_по возрастам</vt:lpstr>
      <vt:lpstr>ПР_№ 10_мужчины_Тариф</vt:lpstr>
      <vt:lpstr>'Пр № 9_ жен_Тариф_по возрастам'!Заголовки_для_печати</vt:lpstr>
      <vt:lpstr>'Прил-е № 7 (2 этап-услуги)'!Заголовки_для_печати</vt:lpstr>
      <vt:lpstr>'Прил-е № 8 (1этап-услуги)'!Заголовки_для_печати</vt:lpstr>
      <vt:lpstr>'Пр № 9_ жен_Тариф_по возрастам'!Область_печати</vt:lpstr>
      <vt:lpstr>'ПР_№ 10_мужчины_Тариф'!Область_печати</vt:lpstr>
      <vt:lpstr>'Прил-е № 6 (1 этап-тариф КП)'!Область_печати</vt:lpstr>
      <vt:lpstr>'Прил-е № 7 (2 этап-услуги)'!Область_печати</vt:lpstr>
      <vt:lpstr>'Прил-е № 8 (1этап-услуги)'!Область_печати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2025-01-24T07:29:21Z</dcterms:modified>
</cp:coreProperties>
</file>