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6 от 04.12.2024 года\Доп.соглашение № 7 от 04.12.2024 года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Стомат'!$A$13:$J$16</definedName>
    <definedName name="_xlnm._FilterDatabase" localSheetId="6" hidden="1">'2. АМП_Акушерств'!$A$13:$J$16</definedName>
    <definedName name="_xlnm._FilterDatabase" localSheetId="7" hidden="1">'3. АМП_Стоматология'!$A$13:$J$15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Стомат'!$B$1:$J$16</definedName>
    <definedName name="_xlnm.Print_Area" localSheetId="6">'2. АМП_Акушерств'!$B$1:$J$16</definedName>
    <definedName name="_xlnm.Print_Area" localSheetId="7">'3. АМП_Стоматология'!$B$1:$J$15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H1" i="38" l="1"/>
  <c r="H1" i="35"/>
  <c r="H2" i="35" l="1"/>
  <c r="H2" i="38"/>
  <c r="H3" i="38" l="1"/>
  <c r="H3" i="35"/>
  <c r="J15" i="38" l="1"/>
  <c r="J14" i="38"/>
  <c r="J16" i="28" l="1"/>
  <c r="J15" i="28"/>
  <c r="J14" i="28"/>
  <c r="J16" i="35"/>
  <c r="J15" i="35"/>
  <c r="J14" i="35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<sst xmlns="http://schemas.openxmlformats.org/spreadsheetml/2006/main" count="393" uniqueCount="110">
  <si>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</si>
  <si>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</si>
  <si>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</si>
  <si>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</si>
  <si>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</si>
  <si>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</si>
  <si>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</si>
  <si>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</si>
  <si>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</si>
  <si>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</si>
  <si>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</si>
  <si>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</si>
  <si>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</si>
  <si>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</si>
  <si>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</si>
  <si>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</si>
  <si>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</si>
  <si>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</si>
  <si>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</si>
  <si>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</si>
  <si>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</si>
  <si>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</si>
  <si>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</si>
  <si>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</si>
  <si>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</si>
  <si>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</si>
  <si>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</si>
  <si>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</si>
  <si>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</si>
  <si>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</si>
  <si>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</si>
  <si>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</si>
  <si>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</si>
  <si>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</si>
  <si>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</si>
  <si>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</si>
  <si>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</si>
  <si>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</si>
  <si>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</si>
  <si>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</si>
  <si>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</si>
  <si>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</si>
  <si>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</si>
  <si>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</si>
  <si>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</si>
  <si>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</si>
  <si>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</si>
  <si>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</si>
  <si>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</si>
  <si>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</si>
  <si>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</si>
  <si>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</si>
  <si>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</si>
  <si>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</si>
  <si>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</si>
  <si>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</si>
  <si>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</si>
  <si>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</si>
  <si>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</si>
  <si>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</si>
  <si>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</si>
  <si>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</si>
  <si>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</si>
  <si>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</si>
  <si>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</si>
  <si>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</si>
  <si>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</si>
  <si>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</si>
  <si>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</si>
  <si>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</si>
  <si>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</si>
  <si>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</si>
  <si>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</si>
  <si>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</si>
  <si>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</si>
  <si>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</si>
  <si>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</si>
  <si>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</si>
  <si>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</si>
  <si>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</si>
  <si>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</si>
  <si>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</si>
  <si>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</si>
  <si>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</si>
  <si>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</si>
  <si>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</si>
  <si>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</si>
  <si>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</si>
  <si>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</si>
  <si>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</si>
  <si>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</si>
  <si>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</si>
  <si>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</si>
  <si>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</si>
  <si>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</si>
  <si>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</si>
  <si>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</si>
  <si>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</si>
  <si>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</si>
  <si>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</si>
  <si>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</si>
  <si>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</si>
  <si>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(вступает в действие с 01 ноября 2024 года)</t>
  </si>
  <si>
    <t>Среднемесячная численность прикрепленных к медицинской организации лиц за октябрь 2024 года (чел.)</t>
  </si>
  <si>
    <t>Приложение № 1</t>
  </si>
  <si>
    <t>к Дополнительному соглашению № 7</t>
  </si>
  <si>
    <t>от "04" декабря 2024 года</t>
  </si>
  <si>
    <r>
      <t xml:space="preserve">Дифференцированный подушевой норматив финасирования 
АМП (за исключением профилей "Акушерство и гинекология" и "Стоматология") для i группы на месяц 
</t>
    </r>
    <r>
      <rPr>
        <b/>
        <u/>
        <sz val="12"/>
        <rFont val="Times New Roman"/>
        <family val="1"/>
        <charset val="204"/>
      </rPr>
      <t xml:space="preserve">с 01.11.2024 года
</t>
    </r>
    <r>
      <rPr>
        <b/>
        <sz val="12"/>
        <rFont val="Times New Roman"/>
        <family val="1"/>
        <charset val="204"/>
      </rPr>
      <t>(рублей)</t>
    </r>
  </si>
  <si>
    <r>
      <t xml:space="preserve">Дифференцированный подушевой норматив финасирования 
АМП  для i группы по профилю "Акушерсвто и гинекология" на месяц 
</t>
    </r>
    <r>
      <rPr>
        <b/>
        <u/>
        <sz val="12"/>
        <rFont val="Times New Roman"/>
        <family val="1"/>
        <charset val="204"/>
      </rPr>
      <t>с 01.11.2024 года</t>
    </r>
    <r>
      <rPr>
        <b/>
        <sz val="12"/>
        <rFont val="Times New Roman"/>
        <family val="1"/>
        <charset val="204"/>
      </rPr>
      <t xml:space="preserve">
(рублей)</t>
    </r>
  </si>
  <si>
    <r>
      <t xml:space="preserve">Дифференцированный подушевой норматив финасирования 
АМП  для i группы по профилю "Стоматология"  
</t>
    </r>
    <r>
      <rPr>
        <b/>
        <u/>
        <sz val="12"/>
        <rFont val="Times New Roman"/>
        <family val="1"/>
        <charset val="204"/>
      </rPr>
      <t>с 01.11.2024 года</t>
    </r>
    <r>
      <rPr>
        <b/>
        <sz val="12"/>
        <rFont val="Times New Roman"/>
        <family val="1"/>
        <charset val="204"/>
      </rPr>
      <t xml:space="preserve">
(рублей)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</si>
</sst>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</numFmts>
  <fonts count="5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09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7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0" fontId="53" fillId="2" borderId="0" xfId="1" applyFont="1" applyFill="1" applyAlignment="1">
      <alignment horizontal="right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177" fontId="31" fillId="2" borderId="0" xfId="1" applyNumberFormat="1" applyFont="1" applyFill="1" applyAlignment="1">
      <alignment wrapText="1"/>
    </xf>
    <xf numFmtId="177" fontId="13" fillId="2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53" fillId="2" borderId="0" xfId="1" applyFont="1" applyFill="1" applyAlignment="1">
      <alignment horizontal="right" wrapText="1"/>
    </xf>
    <xf numFmtId="176" fontId="13" fillId="2" borderId="1" xfId="2" applyNumberFormat="1" applyFont="1" applyFill="1" applyBorder="1" applyAlignment="1">
      <alignment horizontal="right" vertical="center" wrapText="1"/>
    </xf>
    <xf numFmtId="4" fontId="12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52" fillId="2" borderId="0" xfId="1" applyFont="1" applyFill="1" applyAlignment="1">
      <alignment horizontal="right" wrapText="1"/>
    </xf>
    <xf numFmtId="0" fontId="12" fillId="2" borderId="9" xfId="57" applyFont="1" applyFill="1" applyBorder="1" applyAlignment="1">
      <alignment horizontal="right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2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3" fontId="10" fillId="2" borderId="1" xfId="1" applyNumberFormat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horizontal="right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4" fontId="31" fillId="2" borderId="1" xfId="1" applyNumberFormat="1" applyFont="1" applyFill="1" applyBorder="1" applyAlignment="1">
      <alignment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30" t="s">
        <v>0</v>
      </c>
      <c r="B1" s="230"/>
      <c r="C1" s="230"/>
      <c r="D1" s="230"/>
      <c r="E1" s="230"/>
      <c r="F1" s="230"/>
      <c r="G1" s="79"/>
      <c r="H1" s="79"/>
      <c r="I1" s="79"/>
    </row>
    <row r="2" spans="1:12" ht="35.25" customHeight="1" x14ac:dyDescent="0.25">
      <c r="A2" s="231" t="s">
        <v>49</v>
      </c>
      <c r="B2" s="231"/>
      <c r="C2" s="231"/>
      <c r="D2" s="231"/>
      <c r="E2" s="231"/>
      <c r="F2" s="231"/>
      <c r="G2" s="81"/>
      <c r="H2" s="79"/>
      <c r="I2" s="79"/>
    </row>
    <row r="3" spans="1:12" ht="13.5" customHeight="1" x14ac:dyDescent="0.25">
      <c r="A3" s="231"/>
      <c r="B3" s="231"/>
      <c r="C3" s="231"/>
      <c r="D3" s="231"/>
      <c r="E3" s="231"/>
      <c r="F3" s="231"/>
      <c r="G3" s="231"/>
      <c r="H3" s="230"/>
      <c r="I3" s="230"/>
    </row>
    <row r="4" spans="1:12" ht="15.75" customHeight="1" x14ac:dyDescent="0.25">
      <c r="A4" s="232" t="s">
        <v>7</v>
      </c>
      <c r="B4" s="232" t="s">
        <v>8</v>
      </c>
      <c r="C4" s="235" t="s">
        <v>56</v>
      </c>
      <c r="D4" s="235" t="s">
        <v>27</v>
      </c>
      <c r="E4" s="235" t="s">
        <v>43</v>
      </c>
      <c r="F4" s="235" t="s">
        <v>48</v>
      </c>
    </row>
    <row r="5" spans="1:12" x14ac:dyDescent="0.25">
      <c r="A5" s="233"/>
      <c r="B5" s="233"/>
      <c r="C5" s="236"/>
      <c r="D5" s="236"/>
      <c r="E5" s="236"/>
      <c r="F5" s="236"/>
    </row>
    <row r="6" spans="1:12" ht="99.75" customHeight="1" x14ac:dyDescent="0.25">
      <c r="A6" s="234"/>
      <c r="B6" s="234"/>
      <c r="C6" s="237"/>
      <c r="D6" s="237"/>
      <c r="E6" s="237"/>
      <c r="F6" s="237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9" t="s">
        <v>57</v>
      </c>
      <c r="D1" s="299"/>
      <c r="E1" s="299"/>
      <c r="F1" s="299"/>
      <c r="G1" s="299"/>
      <c r="H1" s="299"/>
      <c r="I1" s="299"/>
      <c r="J1" s="45"/>
      <c r="K1" s="58"/>
    </row>
    <row r="2" spans="2:22" ht="22.5" customHeight="1" x14ac:dyDescent="0.3">
      <c r="C2" s="299"/>
      <c r="D2" s="299"/>
      <c r="E2" s="299"/>
      <c r="F2" s="299"/>
      <c r="G2" s="299"/>
      <c r="H2" s="299"/>
      <c r="I2" s="299"/>
      <c r="J2" s="46"/>
      <c r="K2" s="59"/>
    </row>
    <row r="3" spans="2:22" ht="37.5" customHeight="1" x14ac:dyDescent="0.3">
      <c r="C3" s="259"/>
      <c r="D3" s="259"/>
      <c r="E3" s="259"/>
      <c r="F3" s="259"/>
      <c r="G3" s="259"/>
      <c r="H3" s="259"/>
      <c r="I3" s="259"/>
      <c r="J3" s="51"/>
      <c r="K3" s="51"/>
    </row>
    <row r="4" spans="2:22" s="3" customFormat="1" ht="43.9" customHeight="1" x14ac:dyDescent="0.3">
      <c r="B4" s="300" t="s">
        <v>7</v>
      </c>
      <c r="C4" s="300" t="s">
        <v>8</v>
      </c>
      <c r="D4" s="300" t="s">
        <v>9</v>
      </c>
      <c r="E4" s="300" t="s">
        <v>27</v>
      </c>
      <c r="F4" s="300" t="s">
        <v>19</v>
      </c>
      <c r="G4" s="300" t="s">
        <v>21</v>
      </c>
      <c r="H4" s="270" t="s">
        <v>20</v>
      </c>
      <c r="I4" s="270"/>
      <c r="J4" s="52"/>
      <c r="K4" s="52"/>
    </row>
    <row r="5" spans="2:22" s="4" customFormat="1" ht="62.25" customHeight="1" x14ac:dyDescent="0.3">
      <c r="B5" s="301"/>
      <c r="C5" s="301"/>
      <c r="D5" s="301"/>
      <c r="E5" s="301"/>
      <c r="F5" s="301"/>
      <c r="G5" s="301"/>
      <c r="H5" s="270"/>
      <c r="I5" s="270"/>
      <c r="J5" s="52"/>
      <c r="K5" s="52"/>
    </row>
    <row r="6" spans="2:22" s="4" customFormat="1" ht="49.5" customHeight="1" x14ac:dyDescent="0.3">
      <c r="B6" s="302"/>
      <c r="C6" s="302"/>
      <c r="D6" s="302"/>
      <c r="E6" s="302"/>
      <c r="F6" s="302"/>
      <c r="G6" s="30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95" t="e">
        <f>ROUND(K10/L10,2)</f>
        <v>#REF!</v>
      </c>
      <c r="I8" s="295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96"/>
      <c r="I9" s="296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97"/>
      <c r="I10" s="297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95" t="e">
        <f>ROUND(K11/L11,2)</f>
        <v>#REF!</v>
      </c>
      <c r="I11" s="295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97"/>
      <c r="I12" s="297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95" t="e">
        <f>ROUND(K14/L14,2)</f>
        <v>#REF!</v>
      </c>
      <c r="I13" s="295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96"/>
      <c r="I14" s="296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97"/>
      <c r="I15" s="297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95" t="e">
        <f>ROUND(K19/L19,2)</f>
        <v>#REF!</v>
      </c>
      <c r="I16" s="295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96"/>
      <c r="I17" s="296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96"/>
      <c r="I18" s="296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97"/>
      <c r="I19" s="297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9" t="s">
        <v>45</v>
      </c>
      <c r="D1" s="299"/>
      <c r="E1" s="299"/>
      <c r="F1" s="299"/>
      <c r="G1" s="299"/>
      <c r="H1" s="299"/>
      <c r="I1" s="299"/>
      <c r="J1" s="115"/>
      <c r="K1" s="115"/>
    </row>
    <row r="2" spans="2:22" ht="22.5" customHeight="1" x14ac:dyDescent="0.3">
      <c r="C2" s="299"/>
      <c r="D2" s="299"/>
      <c r="E2" s="299"/>
      <c r="F2" s="299"/>
      <c r="G2" s="299"/>
      <c r="H2" s="299"/>
      <c r="I2" s="299"/>
      <c r="J2" s="116"/>
      <c r="K2" s="116"/>
    </row>
    <row r="3" spans="2:22" ht="37.5" customHeight="1" x14ac:dyDescent="0.3">
      <c r="C3" s="259"/>
      <c r="D3" s="259"/>
      <c r="E3" s="259"/>
      <c r="F3" s="259"/>
      <c r="G3" s="259"/>
      <c r="H3" s="259"/>
      <c r="I3" s="259"/>
      <c r="J3" s="122"/>
      <c r="K3" s="122"/>
    </row>
    <row r="4" spans="2:22" s="3" customFormat="1" ht="43.9" customHeight="1" x14ac:dyDescent="0.3">
      <c r="B4" s="300" t="s">
        <v>7</v>
      </c>
      <c r="C4" s="300" t="s">
        <v>8</v>
      </c>
      <c r="D4" s="300" t="s">
        <v>9</v>
      </c>
      <c r="E4" s="300" t="s">
        <v>27</v>
      </c>
      <c r="F4" s="300" t="s">
        <v>19</v>
      </c>
      <c r="G4" s="300" t="s">
        <v>21</v>
      </c>
      <c r="H4" s="270" t="s">
        <v>20</v>
      </c>
      <c r="I4" s="270"/>
      <c r="J4" s="52"/>
      <c r="K4" s="52"/>
    </row>
    <row r="5" spans="2:22" s="4" customFormat="1" ht="62.25" customHeight="1" x14ac:dyDescent="0.3">
      <c r="B5" s="301"/>
      <c r="C5" s="301"/>
      <c r="D5" s="301"/>
      <c r="E5" s="301"/>
      <c r="F5" s="301"/>
      <c r="G5" s="301"/>
      <c r="H5" s="270"/>
      <c r="I5" s="270"/>
      <c r="J5" s="52"/>
      <c r="K5" s="52"/>
    </row>
    <row r="6" spans="2:22" s="4" customFormat="1" ht="49.5" customHeight="1" x14ac:dyDescent="0.3">
      <c r="B6" s="302"/>
      <c r="C6" s="302"/>
      <c r="D6" s="302"/>
      <c r="E6" s="302"/>
      <c r="F6" s="302"/>
      <c r="G6" s="302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03" t="e">
        <f>K15/L15</f>
        <v>#REF!</v>
      </c>
      <c r="I8" s="295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4"/>
      <c r="I9" s="296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4"/>
      <c r="I10" s="29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4"/>
      <c r="I11" s="29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4"/>
      <c r="I12" s="296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4"/>
      <c r="I13" s="296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4"/>
      <c r="I14" s="296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05"/>
      <c r="I15" s="297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95" t="e">
        <f>K19/L19</f>
        <v>#REF!</v>
      </c>
      <c r="I16" s="295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96"/>
      <c r="I17" s="296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96"/>
      <c r="I18" s="296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97"/>
      <c r="I19" s="297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299" t="s">
        <v>45</v>
      </c>
      <c r="D1" s="299"/>
      <c r="E1" s="299"/>
      <c r="F1" s="299"/>
      <c r="G1" s="299"/>
      <c r="H1" s="299"/>
      <c r="I1" s="299"/>
      <c r="J1" s="115"/>
      <c r="K1" s="115"/>
    </row>
    <row r="2" spans="2:15" ht="22.5" customHeight="1" x14ac:dyDescent="0.3">
      <c r="C2" s="299"/>
      <c r="D2" s="299"/>
      <c r="E2" s="299"/>
      <c r="F2" s="299"/>
      <c r="G2" s="299"/>
      <c r="H2" s="299"/>
      <c r="I2" s="299"/>
      <c r="J2" s="116"/>
      <c r="K2" s="116"/>
    </row>
    <row r="3" spans="2:15" ht="37.5" customHeight="1" x14ac:dyDescent="0.3">
      <c r="C3" s="259"/>
      <c r="D3" s="259"/>
      <c r="E3" s="259"/>
      <c r="F3" s="259"/>
      <c r="G3" s="259"/>
      <c r="H3" s="259"/>
      <c r="I3" s="259"/>
      <c r="J3" s="122"/>
      <c r="K3" s="122"/>
    </row>
    <row r="4" spans="2:15" s="3" customFormat="1" ht="43.9" customHeight="1" x14ac:dyDescent="0.3">
      <c r="B4" s="300" t="s">
        <v>7</v>
      </c>
      <c r="C4" s="300" t="s">
        <v>8</v>
      </c>
      <c r="D4" s="300" t="s">
        <v>9</v>
      </c>
      <c r="E4" s="300" t="s">
        <v>27</v>
      </c>
      <c r="F4" s="300" t="s">
        <v>19</v>
      </c>
      <c r="G4" s="300" t="s">
        <v>21</v>
      </c>
      <c r="H4" s="270" t="s">
        <v>20</v>
      </c>
      <c r="I4" s="270"/>
      <c r="J4" s="52"/>
      <c r="K4" s="52"/>
    </row>
    <row r="5" spans="2:15" s="4" customFormat="1" ht="62.25" customHeight="1" x14ac:dyDescent="0.3">
      <c r="B5" s="301"/>
      <c r="C5" s="301"/>
      <c r="D5" s="301"/>
      <c r="E5" s="301"/>
      <c r="F5" s="301"/>
      <c r="G5" s="301"/>
      <c r="H5" s="270"/>
      <c r="I5" s="270"/>
      <c r="J5" s="52"/>
      <c r="K5" s="52"/>
    </row>
    <row r="6" spans="2:15" s="4" customFormat="1" ht="49.5" customHeight="1" x14ac:dyDescent="0.3">
      <c r="B6" s="302"/>
      <c r="C6" s="302"/>
      <c r="D6" s="302"/>
      <c r="E6" s="302"/>
      <c r="F6" s="302"/>
      <c r="G6" s="302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06" t="e">
        <f>K12/L12</f>
        <v>#REF!</v>
      </c>
      <c r="I8" s="298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06"/>
      <c r="I9" s="298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06"/>
      <c r="I10" s="29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06"/>
      <c r="I11" s="29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06"/>
      <c r="I12" s="298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06" t="e">
        <f>K15/L15</f>
        <v>#REF!</v>
      </c>
      <c r="I13" s="298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06"/>
      <c r="I14" s="298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06"/>
      <c r="I15" s="298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06" t="e">
        <f>K19/L19</f>
        <v>#REF!</v>
      </c>
      <c r="I16" s="298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06"/>
      <c r="I17" s="298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06"/>
      <c r="I18" s="298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06"/>
      <c r="I19" s="298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7"/>
      <c r="P1" s="257"/>
      <c r="Q1" s="257"/>
      <c r="R1" s="257"/>
      <c r="S1" s="185"/>
      <c r="T1" s="185"/>
    </row>
    <row r="2" spans="1:44" ht="22.5" customHeight="1" x14ac:dyDescent="0.3">
      <c r="O2" s="258"/>
      <c r="P2" s="258"/>
      <c r="Q2" s="258"/>
      <c r="R2" s="258"/>
      <c r="S2" s="186"/>
      <c r="T2" s="186"/>
    </row>
    <row r="3" spans="1:44" ht="48" customHeight="1" x14ac:dyDescent="0.3">
      <c r="C3" s="259" t="s">
        <v>61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"/>
      <c r="R3" s="2" t="s">
        <v>16</v>
      </c>
      <c r="S3" s="2"/>
      <c r="T3" s="2"/>
    </row>
    <row r="4" spans="1:44" s="3" customFormat="1" ht="43.9" customHeight="1" x14ac:dyDescent="0.3">
      <c r="B4" s="260" t="s">
        <v>7</v>
      </c>
      <c r="C4" s="260" t="s">
        <v>8</v>
      </c>
      <c r="D4" s="261" t="s">
        <v>52</v>
      </c>
      <c r="E4" s="261" t="s">
        <v>58</v>
      </c>
      <c r="F4" s="264" t="s">
        <v>10</v>
      </c>
      <c r="G4" s="265"/>
      <c r="H4" s="265"/>
      <c r="I4" s="265"/>
      <c r="J4" s="265"/>
      <c r="K4" s="265"/>
      <c r="L4" s="265"/>
      <c r="M4" s="251" t="s">
        <v>38</v>
      </c>
      <c r="N4" s="251" t="s">
        <v>42</v>
      </c>
      <c r="O4" s="251" t="s">
        <v>28</v>
      </c>
      <c r="P4" s="254" t="s">
        <v>53</v>
      </c>
      <c r="Q4" s="254" t="s">
        <v>29</v>
      </c>
      <c r="R4" s="254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60"/>
      <c r="C5" s="260"/>
      <c r="D5" s="262"/>
      <c r="E5" s="262"/>
      <c r="F5" s="251" t="s">
        <v>11</v>
      </c>
      <c r="G5" s="251" t="s">
        <v>48</v>
      </c>
      <c r="H5" s="264" t="s">
        <v>63</v>
      </c>
      <c r="I5" s="265"/>
      <c r="J5" s="266"/>
      <c r="K5" s="254" t="s">
        <v>36</v>
      </c>
      <c r="L5" s="254" t="s">
        <v>37</v>
      </c>
      <c r="M5" s="252"/>
      <c r="N5" s="252"/>
      <c r="O5" s="252"/>
      <c r="P5" s="255"/>
      <c r="Q5" s="255"/>
      <c r="R5" s="255"/>
      <c r="S5" s="63"/>
      <c r="T5" s="24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0"/>
      <c r="C6" s="260"/>
      <c r="D6" s="263"/>
      <c r="E6" s="263"/>
      <c r="F6" s="253"/>
      <c r="G6" s="253"/>
      <c r="H6" s="183" t="s">
        <v>69</v>
      </c>
      <c r="I6" s="183" t="s">
        <v>64</v>
      </c>
      <c r="J6" s="183" t="s">
        <v>65</v>
      </c>
      <c r="K6" s="256"/>
      <c r="L6" s="256"/>
      <c r="M6" s="253"/>
      <c r="N6" s="253"/>
      <c r="O6" s="253"/>
      <c r="P6" s="256"/>
      <c r="Q6" s="256"/>
      <c r="R6" s="256"/>
      <c r="S6" s="63"/>
      <c r="T6" s="24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0"/>
      <c r="C7" s="260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7"/>
      <c r="M10" s="247"/>
      <c r="N10" s="249"/>
      <c r="O10" s="24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3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7"/>
      <c r="M11" s="247"/>
      <c r="N11" s="249"/>
      <c r="O11" s="24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3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7"/>
      <c r="M12" s="247"/>
      <c r="N12" s="249"/>
      <c r="O12" s="24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3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7"/>
      <c r="M13" s="247"/>
      <c r="N13" s="249"/>
      <c r="O13" s="24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3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7"/>
      <c r="M14" s="247"/>
      <c r="N14" s="249"/>
      <c r="O14" s="24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38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4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49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0"/>
      <c r="M18" s="240"/>
      <c r="N18" s="249"/>
      <c r="O18" s="24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0"/>
      <c r="M19" s="240"/>
      <c r="N19" s="249"/>
      <c r="O19" s="24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1"/>
      <c r="M20" s="241"/>
      <c r="N20" s="250"/>
      <c r="O20" s="24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7"/>
      <c r="P1" s="257"/>
      <c r="Q1" s="257"/>
      <c r="R1" s="257"/>
      <c r="S1" s="175"/>
      <c r="T1" s="175"/>
    </row>
    <row r="2" spans="1:44" ht="22.5" customHeight="1" x14ac:dyDescent="0.3">
      <c r="O2" s="258"/>
      <c r="P2" s="258"/>
      <c r="Q2" s="258"/>
      <c r="R2" s="258"/>
      <c r="S2" s="176"/>
      <c r="T2" s="176"/>
    </row>
    <row r="3" spans="1:44" ht="48" customHeight="1" x14ac:dyDescent="0.3">
      <c r="C3" s="259" t="s">
        <v>61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"/>
      <c r="R3" s="2" t="s">
        <v>16</v>
      </c>
      <c r="S3" s="2"/>
      <c r="T3" s="2"/>
    </row>
    <row r="4" spans="1:44" s="3" customFormat="1" ht="43.9" customHeight="1" x14ac:dyDescent="0.3">
      <c r="B4" s="260" t="s">
        <v>7</v>
      </c>
      <c r="C4" s="260" t="s">
        <v>8</v>
      </c>
      <c r="D4" s="261" t="s">
        <v>52</v>
      </c>
      <c r="E4" s="261" t="s">
        <v>58</v>
      </c>
      <c r="F4" s="264" t="s">
        <v>10</v>
      </c>
      <c r="G4" s="265"/>
      <c r="H4" s="265"/>
      <c r="I4" s="265"/>
      <c r="J4" s="265"/>
      <c r="K4" s="265"/>
      <c r="L4" s="265"/>
      <c r="M4" s="251" t="s">
        <v>38</v>
      </c>
      <c r="N4" s="251" t="s">
        <v>42</v>
      </c>
      <c r="O4" s="251" t="s">
        <v>28</v>
      </c>
      <c r="P4" s="254" t="s">
        <v>53</v>
      </c>
      <c r="Q4" s="254" t="s">
        <v>29</v>
      </c>
      <c r="R4" s="254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60"/>
      <c r="C5" s="260"/>
      <c r="D5" s="262"/>
      <c r="E5" s="262"/>
      <c r="F5" s="251" t="s">
        <v>11</v>
      </c>
      <c r="G5" s="251" t="s">
        <v>48</v>
      </c>
      <c r="H5" s="264" t="s">
        <v>63</v>
      </c>
      <c r="I5" s="265"/>
      <c r="J5" s="266"/>
      <c r="K5" s="254" t="s">
        <v>36</v>
      </c>
      <c r="L5" s="254" t="s">
        <v>37</v>
      </c>
      <c r="M5" s="252"/>
      <c r="N5" s="252"/>
      <c r="O5" s="252"/>
      <c r="P5" s="255"/>
      <c r="Q5" s="255"/>
      <c r="R5" s="255"/>
      <c r="S5" s="63"/>
      <c r="T5" s="24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0"/>
      <c r="C6" s="260"/>
      <c r="D6" s="263"/>
      <c r="E6" s="263"/>
      <c r="F6" s="253"/>
      <c r="G6" s="253"/>
      <c r="H6" s="177" t="s">
        <v>69</v>
      </c>
      <c r="I6" s="177" t="s">
        <v>64</v>
      </c>
      <c r="J6" s="177" t="s">
        <v>65</v>
      </c>
      <c r="K6" s="256"/>
      <c r="L6" s="256"/>
      <c r="M6" s="253"/>
      <c r="N6" s="253"/>
      <c r="O6" s="253"/>
      <c r="P6" s="256"/>
      <c r="Q6" s="256"/>
      <c r="R6" s="256"/>
      <c r="S6" s="63"/>
      <c r="T6" s="24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0"/>
      <c r="C7" s="260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47"/>
      <c r="M10" s="247"/>
      <c r="N10" s="249"/>
      <c r="O10" s="24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3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47"/>
      <c r="M11" s="247"/>
      <c r="N11" s="249"/>
      <c r="O11" s="24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3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47"/>
      <c r="M12" s="247"/>
      <c r="N12" s="249"/>
      <c r="O12" s="24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3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47"/>
      <c r="M13" s="247"/>
      <c r="N13" s="249"/>
      <c r="O13" s="24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3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47"/>
      <c r="M14" s="247"/>
      <c r="N14" s="249"/>
      <c r="O14" s="24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38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49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49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40"/>
      <c r="M18" s="240"/>
      <c r="N18" s="249"/>
      <c r="O18" s="24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40"/>
      <c r="M19" s="240"/>
      <c r="N19" s="249"/>
      <c r="O19" s="24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41"/>
      <c r="M20" s="241"/>
      <c r="N20" s="250"/>
      <c r="O20" s="24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7"/>
      <c r="P1" s="257"/>
      <c r="Q1" s="257"/>
      <c r="R1" s="257"/>
      <c r="S1" s="175"/>
      <c r="T1" s="175"/>
    </row>
    <row r="2" spans="1:43" ht="22.5" customHeight="1" x14ac:dyDescent="0.3">
      <c r="O2" s="258"/>
      <c r="P2" s="258"/>
      <c r="Q2" s="258"/>
      <c r="R2" s="258"/>
      <c r="S2" s="176"/>
      <c r="T2" s="176"/>
    </row>
    <row r="3" spans="1:43" ht="48" customHeight="1" x14ac:dyDescent="0.3">
      <c r="C3" s="259" t="s">
        <v>61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"/>
      <c r="R3" s="2" t="s">
        <v>16</v>
      </c>
      <c r="S3" s="2"/>
      <c r="T3" s="2"/>
    </row>
    <row r="4" spans="1:43" s="3" customFormat="1" ht="43.9" customHeight="1" x14ac:dyDescent="0.3">
      <c r="B4" s="260" t="s">
        <v>7</v>
      </c>
      <c r="C4" s="260" t="s">
        <v>8</v>
      </c>
      <c r="D4" s="261" t="s">
        <v>52</v>
      </c>
      <c r="E4" s="261" t="s">
        <v>58</v>
      </c>
      <c r="F4" s="264" t="s">
        <v>10</v>
      </c>
      <c r="G4" s="265"/>
      <c r="H4" s="265"/>
      <c r="I4" s="265"/>
      <c r="J4" s="265"/>
      <c r="K4" s="265"/>
      <c r="L4" s="265"/>
      <c r="M4" s="251" t="s">
        <v>38</v>
      </c>
      <c r="N4" s="251" t="s">
        <v>42</v>
      </c>
      <c r="O4" s="251" t="s">
        <v>28</v>
      </c>
      <c r="P4" s="254" t="s">
        <v>53</v>
      </c>
      <c r="Q4" s="254" t="s">
        <v>29</v>
      </c>
      <c r="R4" s="254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60"/>
      <c r="C5" s="260"/>
      <c r="D5" s="262"/>
      <c r="E5" s="262"/>
      <c r="F5" s="251" t="s">
        <v>11</v>
      </c>
      <c r="G5" s="251" t="s">
        <v>48</v>
      </c>
      <c r="H5" s="264" t="s">
        <v>63</v>
      </c>
      <c r="I5" s="265"/>
      <c r="J5" s="266"/>
      <c r="K5" s="254" t="s">
        <v>36</v>
      </c>
      <c r="L5" s="254" t="s">
        <v>37</v>
      </c>
      <c r="M5" s="252"/>
      <c r="N5" s="252"/>
      <c r="O5" s="252"/>
      <c r="P5" s="255"/>
      <c r="Q5" s="255"/>
      <c r="R5" s="255"/>
      <c r="S5" s="63"/>
      <c r="T5" s="242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60"/>
      <c r="C6" s="260"/>
      <c r="D6" s="263"/>
      <c r="E6" s="263"/>
      <c r="F6" s="253"/>
      <c r="G6" s="253"/>
      <c r="H6" s="177" t="s">
        <v>69</v>
      </c>
      <c r="I6" s="177" t="s">
        <v>64</v>
      </c>
      <c r="J6" s="177" t="s">
        <v>65</v>
      </c>
      <c r="K6" s="256"/>
      <c r="L6" s="256"/>
      <c r="M6" s="253"/>
      <c r="N6" s="253"/>
      <c r="O6" s="253"/>
      <c r="P6" s="256"/>
      <c r="Q6" s="256"/>
      <c r="R6" s="256"/>
      <c r="S6" s="63"/>
      <c r="T6" s="242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60"/>
      <c r="C7" s="260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7"/>
      <c r="M10" s="247"/>
      <c r="N10" s="249"/>
      <c r="O10" s="24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38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7"/>
      <c r="M11" s="247"/>
      <c r="N11" s="249"/>
      <c r="O11" s="24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3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7"/>
      <c r="M12" s="247"/>
      <c r="N12" s="249"/>
      <c r="O12" s="24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3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7"/>
      <c r="M13" s="247"/>
      <c r="N13" s="249"/>
      <c r="O13" s="24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3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7"/>
      <c r="M14" s="247"/>
      <c r="N14" s="249"/>
      <c r="O14" s="24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38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4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49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0"/>
      <c r="M18" s="240"/>
      <c r="N18" s="249"/>
      <c r="O18" s="24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0"/>
      <c r="M19" s="240"/>
      <c r="N19" s="249"/>
      <c r="O19" s="24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1"/>
      <c r="M20" s="241"/>
      <c r="N20" s="250"/>
      <c r="O20" s="24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7"/>
      <c r="N1" s="257"/>
      <c r="O1" s="257"/>
      <c r="P1" s="257"/>
      <c r="Q1" s="115"/>
    </row>
    <row r="2" spans="1:22" ht="22.5" customHeight="1" x14ac:dyDescent="0.3">
      <c r="M2" s="258"/>
      <c r="N2" s="258"/>
      <c r="O2" s="258"/>
      <c r="P2" s="258"/>
      <c r="Q2" s="116"/>
    </row>
    <row r="3" spans="1:22" ht="48" customHeight="1" x14ac:dyDescent="0.3">
      <c r="C3" s="259" t="s">
        <v>55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"/>
      <c r="P3" s="2" t="s">
        <v>16</v>
      </c>
      <c r="Q3" s="2"/>
    </row>
    <row r="4" spans="1:22" s="3" customFormat="1" ht="43.9" customHeight="1" x14ac:dyDescent="0.3">
      <c r="B4" s="260" t="s">
        <v>7</v>
      </c>
      <c r="C4" s="260" t="s">
        <v>8</v>
      </c>
      <c r="D4" s="284" t="s">
        <v>52</v>
      </c>
      <c r="E4" s="261" t="s">
        <v>44</v>
      </c>
      <c r="F4" s="264" t="s">
        <v>10</v>
      </c>
      <c r="G4" s="265"/>
      <c r="H4" s="265"/>
      <c r="I4" s="265"/>
      <c r="J4" s="265"/>
      <c r="K4" s="270" t="s">
        <v>38</v>
      </c>
      <c r="L4" s="270" t="s">
        <v>42</v>
      </c>
      <c r="M4" s="270" t="s">
        <v>28</v>
      </c>
      <c r="N4" s="271" t="s">
        <v>53</v>
      </c>
      <c r="O4" s="271" t="s">
        <v>29</v>
      </c>
      <c r="P4" s="254" t="s">
        <v>17</v>
      </c>
      <c r="Q4" s="63"/>
    </row>
    <row r="5" spans="1:22" s="4" customFormat="1" ht="144.75" customHeight="1" x14ac:dyDescent="0.3">
      <c r="B5" s="260"/>
      <c r="C5" s="260"/>
      <c r="D5" s="284"/>
      <c r="E5" s="262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70"/>
      <c r="L5" s="270"/>
      <c r="M5" s="270"/>
      <c r="N5" s="271"/>
      <c r="O5" s="271"/>
      <c r="P5" s="256"/>
      <c r="Q5" s="63"/>
    </row>
    <row r="6" spans="1:22" s="5" customFormat="1" ht="42.75" customHeight="1" x14ac:dyDescent="0.3">
      <c r="B6" s="260"/>
      <c r="C6" s="260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43" t="s">
        <v>18</v>
      </c>
      <c r="S6" s="24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67" t="e">
        <f>S15/U15</f>
        <v>#REF!</v>
      </c>
      <c r="K8" s="272" t="e">
        <f>ROUND(D8*J8,2)</f>
        <v>#REF!</v>
      </c>
      <c r="L8" s="275" t="e">
        <f>P20/P21</f>
        <v>#REF!</v>
      </c>
      <c r="M8" s="278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68"/>
      <c r="K9" s="273"/>
      <c r="L9" s="276"/>
      <c r="M9" s="279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68"/>
      <c r="K10" s="273"/>
      <c r="L10" s="276"/>
      <c r="M10" s="279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68"/>
      <c r="K11" s="273"/>
      <c r="L11" s="276"/>
      <c r="M11" s="279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68"/>
      <c r="K12" s="273"/>
      <c r="L12" s="276"/>
      <c r="M12" s="279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68"/>
      <c r="K13" s="273"/>
      <c r="L13" s="276"/>
      <c r="M13" s="279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68"/>
      <c r="K14" s="273"/>
      <c r="L14" s="276"/>
      <c r="M14" s="279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69"/>
      <c r="K15" s="274"/>
      <c r="L15" s="276"/>
      <c r="M15" s="280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67" t="e">
        <f>S19/U19</f>
        <v>#REF!</v>
      </c>
      <c r="K16" s="272" t="e">
        <f>ROUND(D16*J16,2)</f>
        <v>#REF!</v>
      </c>
      <c r="L16" s="276"/>
      <c r="M16" s="281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68"/>
      <c r="K17" s="273"/>
      <c r="L17" s="276"/>
      <c r="M17" s="282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68"/>
      <c r="K18" s="273"/>
      <c r="L18" s="276"/>
      <c r="M18" s="282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69"/>
      <c r="K19" s="274"/>
      <c r="L19" s="277"/>
      <c r="M19" s="283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6"/>
  <sheetViews>
    <sheetView view="pageBreakPreview" topLeftCell="B1" zoomScale="80" zoomScaleNormal="80" zoomScaleSheetLayoutView="80" workbookViewId="0">
      <selection activeCell="D14" sqref="D14:D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8.85546875" style="200" customWidth="1"/>
    <col min="4" max="4" width="16.140625" style="200" customWidth="1"/>
    <col min="5" max="5" width="18.42578125" style="200" customWidth="1"/>
    <col min="6" max="6" width="19.5703125" style="200" customWidth="1"/>
    <col min="7" max="7" width="26" style="203" customWidth="1"/>
    <col min="8" max="8" width="19.5703125" style="203" customWidth="1"/>
    <col min="9" max="9" width="22" style="203" customWidth="1"/>
    <col min="10" max="10" width="26.8554687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1:17" ht="18" customHeight="1" x14ac:dyDescent="0.3">
      <c r="H1" s="285" t="s">
        <v>104</v>
      </c>
      <c r="I1" s="285"/>
      <c r="J1" s="285"/>
    </row>
    <row r="2" spans="1:17" ht="18" customHeight="1" x14ac:dyDescent="0.3">
      <c r="H2" s="285" t="s">
        <v>105</v>
      </c>
      <c r="I2" s="285"/>
      <c r="J2" s="285"/>
    </row>
    <row r="3" spans="1:17" ht="18.75" customHeight="1" x14ac:dyDescent="0.3">
      <c r="H3" s="285" t="s">
        <v>106</v>
      </c>
      <c r="I3" s="285"/>
      <c r="J3" s="285"/>
    </row>
    <row r="4" spans="1:17" ht="18.75" hidden="1" customHeight="1" x14ac:dyDescent="0.3">
      <c r="J4" s="227"/>
    </row>
    <row r="5" spans="1:17" ht="20.25" customHeight="1" x14ac:dyDescent="0.25"/>
    <row r="6" spans="1:17" ht="46.5" customHeight="1" x14ac:dyDescent="0.25">
      <c r="C6" s="287" t="s">
        <v>101</v>
      </c>
      <c r="D6" s="287"/>
      <c r="E6" s="287"/>
      <c r="F6" s="287"/>
      <c r="G6" s="287"/>
      <c r="H6" s="287"/>
      <c r="I6" s="287"/>
      <c r="J6" s="287"/>
    </row>
    <row r="7" spans="1:17" ht="22.5" customHeight="1" x14ac:dyDescent="0.25">
      <c r="C7" s="288" t="s">
        <v>102</v>
      </c>
      <c r="D7" s="288"/>
      <c r="E7" s="288"/>
      <c r="F7" s="288"/>
      <c r="G7" s="288"/>
      <c r="H7" s="288"/>
      <c r="I7" s="288"/>
      <c r="J7" s="288"/>
    </row>
    <row r="8" spans="1:17" ht="24.75" customHeight="1" x14ac:dyDescent="0.25">
      <c r="C8" s="286" t="s">
        <v>90</v>
      </c>
      <c r="D8" s="286"/>
      <c r="E8" s="286"/>
      <c r="F8" s="286"/>
      <c r="G8" s="286"/>
      <c r="H8" s="286"/>
      <c r="I8" s="286"/>
      <c r="J8" s="286"/>
    </row>
    <row r="9" spans="1:17" s="201" customFormat="1" ht="21" customHeight="1" x14ac:dyDescent="0.25">
      <c r="B9" s="289" t="s">
        <v>84</v>
      </c>
      <c r="C9" s="289" t="s">
        <v>8</v>
      </c>
      <c r="D9" s="291" t="s">
        <v>79</v>
      </c>
      <c r="E9" s="292" t="s">
        <v>103</v>
      </c>
      <c r="F9" s="270" t="s">
        <v>93</v>
      </c>
      <c r="G9" s="270"/>
      <c r="H9" s="270"/>
      <c r="I9" s="270"/>
      <c r="J9" s="290" t="s">
        <v>107</v>
      </c>
    </row>
    <row r="10" spans="1:17" s="202" customFormat="1" ht="12" customHeight="1" x14ac:dyDescent="0.25">
      <c r="B10" s="289"/>
      <c r="C10" s="289"/>
      <c r="D10" s="291"/>
      <c r="E10" s="292"/>
      <c r="F10" s="270"/>
      <c r="G10" s="270"/>
      <c r="H10" s="270"/>
      <c r="I10" s="270"/>
      <c r="J10" s="290"/>
    </row>
    <row r="11" spans="1:17" s="202" customFormat="1" ht="276.75" customHeight="1" x14ac:dyDescent="0.25">
      <c r="B11" s="289"/>
      <c r="C11" s="289"/>
      <c r="D11" s="291"/>
      <c r="E11" s="292"/>
      <c r="F11" s="219" t="s">
        <v>95</v>
      </c>
      <c r="G11" s="219" t="s">
        <v>97</v>
      </c>
      <c r="H11" s="219" t="s">
        <v>98</v>
      </c>
      <c r="I11" s="219" t="s">
        <v>96</v>
      </c>
      <c r="J11" s="290"/>
    </row>
    <row r="12" spans="1:17" s="203" customFormat="1" ht="21" customHeight="1" x14ac:dyDescent="0.25">
      <c r="B12" s="289"/>
      <c r="C12" s="289"/>
      <c r="D12" s="220" t="s">
        <v>85</v>
      </c>
      <c r="E12" s="20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75</v>
      </c>
      <c r="K12" s="213"/>
      <c r="L12" s="207"/>
      <c r="M12" s="159"/>
      <c r="N12" s="159"/>
    </row>
    <row r="13" spans="1:17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</row>
    <row r="14" spans="1:17" ht="55.5" customHeight="1" x14ac:dyDescent="0.25">
      <c r="A14" s="200">
        <v>1343001</v>
      </c>
      <c r="B14" s="222">
        <v>1</v>
      </c>
      <c r="C14" s="221" t="s">
        <v>94</v>
      </c>
      <c r="D14" s="308">
        <v>1088.8499999999999</v>
      </c>
      <c r="E14" s="215">
        <v>18253</v>
      </c>
      <c r="F14" s="218">
        <v>1.5155130000000001</v>
      </c>
      <c r="G14" s="211">
        <v>1</v>
      </c>
      <c r="H14" s="224">
        <v>1</v>
      </c>
      <c r="I14" s="217">
        <v>1</v>
      </c>
      <c r="J14" s="229">
        <f>ROUND(D14*F14*I14*G14*H14,2)</f>
        <v>1650.17</v>
      </c>
      <c r="K14" s="208"/>
      <c r="L14" s="208"/>
      <c r="M14" s="209"/>
      <c r="O14" s="209"/>
      <c r="P14" s="209"/>
      <c r="Q14" s="210"/>
    </row>
    <row r="15" spans="1:17" ht="36" customHeight="1" x14ac:dyDescent="0.25">
      <c r="B15" s="222">
        <v>2</v>
      </c>
      <c r="C15" s="221" t="s">
        <v>77</v>
      </c>
      <c r="D15" s="308">
        <v>1088.8499999999999</v>
      </c>
      <c r="E15" s="215">
        <v>36098</v>
      </c>
      <c r="F15" s="218">
        <v>1.0226839999999999</v>
      </c>
      <c r="G15" s="211">
        <v>1.3</v>
      </c>
      <c r="H15" s="228">
        <v>1.2111510000000001</v>
      </c>
      <c r="I15" s="217">
        <v>1.2111510000000001</v>
      </c>
      <c r="J15" s="229">
        <f>ROUND(D15*F15*I15*G15*H15,2)</f>
        <v>2123.4899999999998</v>
      </c>
      <c r="K15" s="208"/>
      <c r="L15" s="208"/>
      <c r="M15" s="209"/>
      <c r="O15" s="209"/>
      <c r="P15" s="209"/>
      <c r="Q15" s="210"/>
    </row>
    <row r="16" spans="1:17" ht="33" customHeight="1" x14ac:dyDescent="0.25">
      <c r="B16" s="222">
        <v>3</v>
      </c>
      <c r="C16" s="221" t="s">
        <v>78</v>
      </c>
      <c r="D16" s="308">
        <v>1088.8499999999999</v>
      </c>
      <c r="E16" s="215">
        <v>71919</v>
      </c>
      <c r="F16" s="218">
        <v>0.88014199999999998</v>
      </c>
      <c r="G16" s="211">
        <v>1</v>
      </c>
      <c r="H16" s="228">
        <v>0.80375399999999997</v>
      </c>
      <c r="I16" s="217">
        <v>0.80375399999999997</v>
      </c>
      <c r="J16" s="229">
        <f>ROUND(D16*F16*I16*G16*H16,2)</f>
        <v>619.11</v>
      </c>
      <c r="K16" s="208"/>
      <c r="L16" s="208"/>
      <c r="M16" s="209"/>
      <c r="O16" s="209"/>
      <c r="P16" s="209"/>
      <c r="Q16" s="210"/>
    </row>
  </sheetData>
  <mergeCells count="12">
    <mergeCell ref="B9:B12"/>
    <mergeCell ref="C9:C12"/>
    <mergeCell ref="J9:J11"/>
    <mergeCell ref="F9:I10"/>
    <mergeCell ref="D9:D11"/>
    <mergeCell ref="E9:E11"/>
    <mergeCell ref="H1:J1"/>
    <mergeCell ref="H2:J2"/>
    <mergeCell ref="H3:J3"/>
    <mergeCell ref="C8:J8"/>
    <mergeCell ref="C6:J6"/>
    <mergeCell ref="C7:J7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8"/>
  <sheetViews>
    <sheetView view="pageBreakPreview" topLeftCell="B1" zoomScale="80" zoomScaleNormal="80" zoomScaleSheetLayoutView="80" workbookViewId="0">
      <selection activeCell="D14" sqref="D14:D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1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6.5703125" style="203" customWidth="1"/>
    <col min="8" max="8" width="19.85546875" style="203" customWidth="1"/>
    <col min="9" max="9" width="23.7109375" style="203" customWidth="1"/>
    <col min="10" max="10" width="28.570312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85" t="str">
        <f>'1. АМП_без Акуш и Стомат'!H1:J1</f>
        <v>Приложение № 1</v>
      </c>
      <c r="I1" s="285"/>
      <c r="J1" s="285"/>
    </row>
    <row r="2" spans="2:17" ht="18.75" customHeight="1" x14ac:dyDescent="0.3">
      <c r="H2" s="285" t="str">
        <f>'1. АМП_без Акуш и Стомат'!H2</f>
        <v>к Дополнительному соглашению № 7</v>
      </c>
      <c r="I2" s="285"/>
      <c r="J2" s="285"/>
    </row>
    <row r="3" spans="2:17" ht="18.75" customHeight="1" x14ac:dyDescent="0.3">
      <c r="H3" s="285" t="str">
        <f>'1. АМП_без Акуш и Стомат'!H3</f>
        <v>от "04" декабря 2024 года</v>
      </c>
      <c r="I3" s="285"/>
      <c r="J3" s="285"/>
    </row>
    <row r="4" spans="2:17" ht="18.75" customHeight="1" x14ac:dyDescent="0.3">
      <c r="J4" s="227"/>
    </row>
    <row r="5" spans="2:17" ht="20.25" customHeight="1" x14ac:dyDescent="0.25"/>
    <row r="6" spans="2:17" ht="46.5" customHeight="1" x14ac:dyDescent="0.25">
      <c r="C6" s="287" t="s">
        <v>100</v>
      </c>
      <c r="D6" s="287"/>
      <c r="E6" s="287"/>
      <c r="F6" s="287"/>
      <c r="G6" s="287"/>
      <c r="H6" s="287"/>
      <c r="I6" s="287"/>
      <c r="J6" s="287"/>
    </row>
    <row r="7" spans="2:17" ht="22.5" customHeight="1" x14ac:dyDescent="0.25">
      <c r="C7" s="288" t="str">
        <f>'1. АМП_без Акуш и Стомат'!C7:J7</f>
        <v>(вступает в действие с 01 ноября 2024 года)</v>
      </c>
      <c r="D7" s="288"/>
      <c r="E7" s="288"/>
      <c r="F7" s="288"/>
      <c r="G7" s="288"/>
      <c r="H7" s="288"/>
      <c r="I7" s="288"/>
      <c r="J7" s="288"/>
    </row>
    <row r="8" spans="2:17" ht="24.75" customHeight="1" x14ac:dyDescent="0.25">
      <c r="C8" s="286" t="s">
        <v>91</v>
      </c>
      <c r="D8" s="286"/>
      <c r="E8" s="286"/>
      <c r="F8" s="286"/>
      <c r="G8" s="286"/>
      <c r="H8" s="286"/>
      <c r="I8" s="286"/>
      <c r="J8" s="286"/>
    </row>
    <row r="9" spans="2:17" s="201" customFormat="1" ht="17.25" customHeight="1" x14ac:dyDescent="0.25">
      <c r="B9" s="289" t="s">
        <v>84</v>
      </c>
      <c r="C9" s="289" t="s">
        <v>8</v>
      </c>
      <c r="D9" s="291" t="s">
        <v>79</v>
      </c>
      <c r="E9" s="292" t="s">
        <v>103</v>
      </c>
      <c r="F9" s="293" t="s">
        <v>93</v>
      </c>
      <c r="G9" s="293"/>
      <c r="H9" s="293"/>
      <c r="I9" s="293"/>
      <c r="J9" s="290" t="s">
        <v>108</v>
      </c>
    </row>
    <row r="10" spans="2:17" s="202" customFormat="1" ht="10.5" customHeight="1" x14ac:dyDescent="0.25">
      <c r="B10" s="289"/>
      <c r="C10" s="289"/>
      <c r="D10" s="291"/>
      <c r="E10" s="292"/>
      <c r="F10" s="293"/>
      <c r="G10" s="293"/>
      <c r="H10" s="293"/>
      <c r="I10" s="293"/>
      <c r="J10" s="290"/>
    </row>
    <row r="11" spans="2:17" s="202" customFormat="1" ht="273" customHeight="1" x14ac:dyDescent="0.25">
      <c r="B11" s="289"/>
      <c r="C11" s="289"/>
      <c r="D11" s="291"/>
      <c r="E11" s="292"/>
      <c r="F11" s="219" t="s">
        <v>95</v>
      </c>
      <c r="G11" s="219" t="s">
        <v>97</v>
      </c>
      <c r="H11" s="219" t="s">
        <v>98</v>
      </c>
      <c r="I11" s="219" t="s">
        <v>96</v>
      </c>
      <c r="J11" s="290"/>
    </row>
    <row r="12" spans="2:17" s="203" customFormat="1" ht="21" customHeight="1" x14ac:dyDescent="0.25">
      <c r="B12" s="289"/>
      <c r="C12" s="289"/>
      <c r="D12" s="220" t="s">
        <v>86</v>
      </c>
      <c r="E12" s="20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87</v>
      </c>
      <c r="K12" s="213"/>
      <c r="L12" s="207"/>
      <c r="M12" s="159"/>
      <c r="N12" s="159"/>
    </row>
    <row r="13" spans="2:17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6">
        <v>9</v>
      </c>
    </row>
    <row r="14" spans="2:17" ht="51" customHeight="1" x14ac:dyDescent="0.25">
      <c r="B14" s="222">
        <v>1</v>
      </c>
      <c r="C14" s="221" t="s">
        <v>94</v>
      </c>
      <c r="D14" s="308">
        <v>157.21</v>
      </c>
      <c r="E14" s="215">
        <v>44859</v>
      </c>
      <c r="F14" s="218">
        <v>1.165446</v>
      </c>
      <c r="G14" s="211">
        <v>1</v>
      </c>
      <c r="H14" s="211">
        <v>1</v>
      </c>
      <c r="I14" s="212">
        <v>1</v>
      </c>
      <c r="J14" s="229">
        <f>ROUND(D14*F14*I14*G14*H14,2)</f>
        <v>183.22</v>
      </c>
      <c r="K14" s="208"/>
      <c r="L14" s="208"/>
      <c r="M14" s="209"/>
      <c r="O14" s="209"/>
      <c r="P14" s="209"/>
      <c r="Q14" s="210"/>
    </row>
    <row r="15" spans="2:17" ht="36" customHeight="1" x14ac:dyDescent="0.25">
      <c r="B15" s="222">
        <v>2</v>
      </c>
      <c r="C15" s="221" t="s">
        <v>77</v>
      </c>
      <c r="D15" s="308">
        <v>157.21</v>
      </c>
      <c r="E15" s="215">
        <v>17687</v>
      </c>
      <c r="F15" s="218">
        <v>1.1706319999999999</v>
      </c>
      <c r="G15" s="211">
        <v>1.3</v>
      </c>
      <c r="H15" s="211">
        <v>1</v>
      </c>
      <c r="I15" s="212">
        <v>1</v>
      </c>
      <c r="J15" s="229">
        <f>ROUND(D15*F15*I15*G15*H15,2)</f>
        <v>239.25</v>
      </c>
      <c r="K15" s="208"/>
      <c r="L15" s="208"/>
      <c r="M15" s="209"/>
      <c r="O15" s="209"/>
      <c r="P15" s="209"/>
      <c r="Q15" s="210"/>
    </row>
    <row r="16" spans="2:17" ht="41.25" customHeight="1" x14ac:dyDescent="0.25">
      <c r="B16" s="222">
        <v>3</v>
      </c>
      <c r="C16" s="221" t="s">
        <v>78</v>
      </c>
      <c r="D16" s="308">
        <v>157.21</v>
      </c>
      <c r="E16" s="215">
        <v>1518</v>
      </c>
      <c r="F16" s="218">
        <v>1.4454419999999999</v>
      </c>
      <c r="G16" s="211">
        <v>1</v>
      </c>
      <c r="H16" s="211">
        <v>1</v>
      </c>
      <c r="I16" s="212">
        <v>1</v>
      </c>
      <c r="J16" s="229">
        <f>ROUND(D16*F16*I16*G16*H16,2)</f>
        <v>227.24</v>
      </c>
      <c r="K16" s="208"/>
      <c r="L16" s="208"/>
      <c r="M16" s="209"/>
      <c r="O16" s="209"/>
      <c r="P16" s="209"/>
      <c r="Q16" s="210"/>
    </row>
    <row r="18" spans="4:4" x14ac:dyDescent="0.25">
      <c r="D18" s="223"/>
    </row>
  </sheetData>
  <mergeCells count="12">
    <mergeCell ref="J9:J11"/>
    <mergeCell ref="C8:J8"/>
    <mergeCell ref="B9:B12"/>
    <mergeCell ref="C9:C12"/>
    <mergeCell ref="D9:D11"/>
    <mergeCell ref="E9:E11"/>
    <mergeCell ref="F9:I10"/>
    <mergeCell ref="H1:J1"/>
    <mergeCell ref="H2:J2"/>
    <mergeCell ref="H3:J3"/>
    <mergeCell ref="C6:J6"/>
    <mergeCell ref="C7:J7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7"/>
  <sheetViews>
    <sheetView tabSelected="1" view="pageBreakPreview" topLeftCell="B1" zoomScale="80" zoomScaleNormal="80" zoomScaleSheetLayoutView="80" workbookViewId="0">
      <selection activeCell="D14" sqref="D14:D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7.7109375" style="203" customWidth="1"/>
    <col min="8" max="8" width="19.7109375" style="203" customWidth="1"/>
    <col min="9" max="9" width="22.7109375" style="203" customWidth="1"/>
    <col min="10" max="10" width="28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85" t="str">
        <f>'1. АМП_без Акуш и Стомат'!H1:J1</f>
        <v>Приложение № 1</v>
      </c>
      <c r="I1" s="285"/>
      <c r="J1" s="285"/>
    </row>
    <row r="2" spans="2:17" ht="18.75" customHeight="1" x14ac:dyDescent="0.3">
      <c r="H2" s="285" t="str">
        <f>'1. АМП_без Акуш и Стомат'!H2</f>
        <v>к Дополнительному соглашению № 7</v>
      </c>
      <c r="I2" s="285"/>
      <c r="J2" s="285"/>
    </row>
    <row r="3" spans="2:17" ht="18.75" customHeight="1" x14ac:dyDescent="0.3">
      <c r="H3" s="285" t="str">
        <f>'1. АМП_без Акуш и Стомат'!H3</f>
        <v>от "04" декабря 2024 года</v>
      </c>
      <c r="I3" s="285"/>
      <c r="J3" s="285"/>
    </row>
    <row r="4" spans="2:17" ht="20.25" customHeight="1" x14ac:dyDescent="0.3">
      <c r="J4" s="227"/>
    </row>
    <row r="5" spans="2:17" ht="20.25" customHeight="1" x14ac:dyDescent="0.3">
      <c r="J5" s="216"/>
    </row>
    <row r="6" spans="2:17" ht="46.5" customHeight="1" x14ac:dyDescent="0.25">
      <c r="C6" s="287" t="s">
        <v>99</v>
      </c>
      <c r="D6" s="287"/>
      <c r="E6" s="287"/>
      <c r="F6" s="287"/>
      <c r="G6" s="287"/>
      <c r="H6" s="287"/>
      <c r="I6" s="287"/>
      <c r="J6" s="287"/>
    </row>
    <row r="7" spans="2:17" ht="22.5" customHeight="1" x14ac:dyDescent="0.25">
      <c r="C7" s="288" t="str">
        <f>'1. АМП_без Акуш и Стомат'!C7:J7</f>
        <v>(вступает в действие с 01 ноября 2024 года)</v>
      </c>
      <c r="D7" s="288"/>
      <c r="E7" s="288"/>
      <c r="F7" s="288"/>
      <c r="G7" s="288"/>
      <c r="H7" s="288"/>
      <c r="I7" s="288"/>
      <c r="J7" s="288"/>
    </row>
    <row r="8" spans="2:17" ht="24.75" customHeight="1" x14ac:dyDescent="0.25">
      <c r="C8" s="294" t="s">
        <v>92</v>
      </c>
      <c r="D8" s="294"/>
      <c r="E8" s="294"/>
      <c r="F8" s="294"/>
      <c r="G8" s="294"/>
      <c r="H8" s="294"/>
      <c r="I8" s="294"/>
      <c r="J8" s="294"/>
    </row>
    <row r="9" spans="2:17" s="201" customFormat="1" ht="12.75" customHeight="1" x14ac:dyDescent="0.25">
      <c r="B9" s="289" t="s">
        <v>84</v>
      </c>
      <c r="C9" s="289" t="s">
        <v>8</v>
      </c>
      <c r="D9" s="292" t="s">
        <v>79</v>
      </c>
      <c r="E9" s="292" t="s">
        <v>103</v>
      </c>
      <c r="F9" s="270" t="s">
        <v>93</v>
      </c>
      <c r="G9" s="270"/>
      <c r="H9" s="270"/>
      <c r="I9" s="270"/>
      <c r="J9" s="307" t="s">
        <v>109</v>
      </c>
    </row>
    <row r="10" spans="2:17" s="202" customFormat="1" ht="17.25" customHeight="1" x14ac:dyDescent="0.25">
      <c r="B10" s="289"/>
      <c r="C10" s="289"/>
      <c r="D10" s="292"/>
      <c r="E10" s="292"/>
      <c r="F10" s="270"/>
      <c r="G10" s="270"/>
      <c r="H10" s="270"/>
      <c r="I10" s="270"/>
      <c r="J10" s="307"/>
    </row>
    <row r="11" spans="2:17" s="202" customFormat="1" ht="270" customHeight="1" x14ac:dyDescent="0.25">
      <c r="B11" s="289"/>
      <c r="C11" s="289"/>
      <c r="D11" s="292"/>
      <c r="E11" s="292"/>
      <c r="F11" s="226" t="s">
        <v>95</v>
      </c>
      <c r="G11" s="226" t="s">
        <v>97</v>
      </c>
      <c r="H11" s="226" t="s">
        <v>98</v>
      </c>
      <c r="I11" s="226" t="s">
        <v>96</v>
      </c>
      <c r="J11" s="307"/>
    </row>
    <row r="12" spans="2:17" s="203" customFormat="1" ht="21" customHeight="1" x14ac:dyDescent="0.25">
      <c r="B12" s="289"/>
      <c r="C12" s="289"/>
      <c r="D12" s="220" t="s">
        <v>88</v>
      </c>
      <c r="E12" s="225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89</v>
      </c>
      <c r="K12" s="213"/>
      <c r="L12" s="207"/>
      <c r="M12" s="159"/>
      <c r="N12" s="159"/>
    </row>
    <row r="13" spans="2:17" s="203" customFormat="1" ht="21" customHeight="1" x14ac:dyDescent="0.25">
      <c r="B13" s="225">
        <v>1</v>
      </c>
      <c r="C13" s="225">
        <v>2</v>
      </c>
      <c r="D13" s="225">
        <v>3</v>
      </c>
      <c r="E13" s="225">
        <v>4</v>
      </c>
      <c r="F13" s="110">
        <v>5</v>
      </c>
      <c r="G13" s="205">
        <v>6</v>
      </c>
      <c r="H13" s="205">
        <v>7</v>
      </c>
      <c r="I13" s="110">
        <v>8</v>
      </c>
      <c r="J13" s="206">
        <v>9</v>
      </c>
    </row>
    <row r="14" spans="2:17" ht="36" customHeight="1" x14ac:dyDescent="0.25">
      <c r="B14" s="222">
        <v>1</v>
      </c>
      <c r="C14" s="221" t="s">
        <v>77</v>
      </c>
      <c r="D14" s="308">
        <v>139.83000000000001</v>
      </c>
      <c r="E14" s="215">
        <v>36098</v>
      </c>
      <c r="F14" s="218">
        <v>1.1760600000000001</v>
      </c>
      <c r="G14" s="211">
        <v>1.3</v>
      </c>
      <c r="H14" s="211">
        <v>1</v>
      </c>
      <c r="I14" s="214">
        <v>1.0900000000000001</v>
      </c>
      <c r="J14" s="229">
        <f>ROUND(D14*F14*I14*G14*H14,2)</f>
        <v>233.02</v>
      </c>
      <c r="K14" s="208"/>
      <c r="L14" s="208"/>
      <c r="M14" s="209"/>
      <c r="O14" s="209"/>
      <c r="P14" s="209"/>
      <c r="Q14" s="210"/>
    </row>
    <row r="15" spans="2:17" ht="41.25" customHeight="1" x14ac:dyDescent="0.25">
      <c r="B15" s="222">
        <v>2</v>
      </c>
      <c r="C15" s="221" t="s">
        <v>78</v>
      </c>
      <c r="D15" s="308">
        <v>139.83000000000001</v>
      </c>
      <c r="E15" s="215">
        <v>90172</v>
      </c>
      <c r="F15" s="218">
        <v>1.147967</v>
      </c>
      <c r="G15" s="211">
        <v>1</v>
      </c>
      <c r="H15" s="211">
        <v>1</v>
      </c>
      <c r="I15" s="214">
        <v>0.95199999999999996</v>
      </c>
      <c r="J15" s="229">
        <f>ROUND(D15*F15*I15*G15*H15,2)</f>
        <v>152.82</v>
      </c>
      <c r="K15" s="208"/>
      <c r="L15" s="208"/>
      <c r="M15" s="209"/>
      <c r="O15" s="209"/>
      <c r="P15" s="209"/>
      <c r="Q15" s="210"/>
    </row>
    <row r="17" spans="4:4" x14ac:dyDescent="0.25">
      <c r="D17" s="223"/>
    </row>
  </sheetData>
  <mergeCells count="12">
    <mergeCell ref="J9:J11"/>
    <mergeCell ref="C8:J8"/>
    <mergeCell ref="B9:B12"/>
    <mergeCell ref="C9:C12"/>
    <mergeCell ref="D9:D11"/>
    <mergeCell ref="E9:E11"/>
    <mergeCell ref="F9:I10"/>
    <mergeCell ref="H1:J1"/>
    <mergeCell ref="H2:J2"/>
    <mergeCell ref="H3:J3"/>
    <mergeCell ref="C6:J6"/>
    <mergeCell ref="C7:J7"/>
  </mergeCells>
  <pageMargins left="0.62992125984251968" right="0.15748031496062992" top="0.74803149606299213" bottom="0.39370078740157483" header="0.15748031496062992" footer="0.15748031496062992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9" t="s">
        <v>45</v>
      </c>
      <c r="D1" s="299"/>
      <c r="E1" s="299"/>
      <c r="F1" s="299"/>
      <c r="G1" s="299"/>
      <c r="H1" s="299"/>
      <c r="I1" s="299"/>
      <c r="J1" s="115"/>
      <c r="K1" s="115"/>
    </row>
    <row r="2" spans="2:22" ht="22.5" customHeight="1" x14ac:dyDescent="0.3">
      <c r="C2" s="299"/>
      <c r="D2" s="299"/>
      <c r="E2" s="299"/>
      <c r="F2" s="299"/>
      <c r="G2" s="299"/>
      <c r="H2" s="299"/>
      <c r="I2" s="299"/>
      <c r="J2" s="116"/>
      <c r="K2" s="116"/>
    </row>
    <row r="3" spans="2:22" ht="37.5" customHeight="1" x14ac:dyDescent="0.3">
      <c r="C3" s="259"/>
      <c r="D3" s="259"/>
      <c r="E3" s="259"/>
      <c r="F3" s="259"/>
      <c r="G3" s="259"/>
      <c r="H3" s="259"/>
      <c r="I3" s="259"/>
      <c r="J3" s="122"/>
      <c r="K3" s="122"/>
    </row>
    <row r="4" spans="2:22" s="3" customFormat="1" ht="43.9" customHeight="1" x14ac:dyDescent="0.3">
      <c r="B4" s="300" t="s">
        <v>7</v>
      </c>
      <c r="C4" s="300" t="s">
        <v>8</v>
      </c>
      <c r="D4" s="300" t="s">
        <v>9</v>
      </c>
      <c r="E4" s="300" t="s">
        <v>27</v>
      </c>
      <c r="F4" s="300" t="s">
        <v>19</v>
      </c>
      <c r="G4" s="300" t="s">
        <v>21</v>
      </c>
      <c r="H4" s="270" t="s">
        <v>20</v>
      </c>
      <c r="I4" s="270"/>
      <c r="J4" s="52"/>
      <c r="K4" s="52"/>
    </row>
    <row r="5" spans="2:22" s="4" customFormat="1" ht="62.25" customHeight="1" x14ac:dyDescent="0.3">
      <c r="B5" s="301"/>
      <c r="C5" s="301"/>
      <c r="D5" s="301"/>
      <c r="E5" s="301"/>
      <c r="F5" s="301"/>
      <c r="G5" s="301"/>
      <c r="H5" s="270"/>
      <c r="I5" s="270"/>
      <c r="J5" s="52"/>
      <c r="K5" s="52"/>
    </row>
    <row r="6" spans="2:22" s="4" customFormat="1" ht="49.5" customHeight="1" x14ac:dyDescent="0.3">
      <c r="B6" s="302"/>
      <c r="C6" s="302"/>
      <c r="D6" s="302"/>
      <c r="E6" s="302"/>
      <c r="F6" s="302"/>
      <c r="G6" s="30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95" t="e">
        <f>K10/L10</f>
        <v>#REF!</v>
      </c>
      <c r="I8" s="295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96"/>
      <c r="I9" s="296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97"/>
      <c r="I10" s="297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98" t="e">
        <f>K12/L12</f>
        <v>#REF!</v>
      </c>
      <c r="I11" s="298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98"/>
      <c r="I12" s="298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98" t="e">
        <f>K16/L16</f>
        <v>#REF!</v>
      </c>
      <c r="I13" s="295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98"/>
      <c r="I14" s="296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98"/>
      <c r="I15" s="296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98"/>
      <c r="I16" s="297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95" t="e">
        <f>K19/L19</f>
        <v>#REF!</v>
      </c>
      <c r="I17" s="295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96"/>
      <c r="I18" s="296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97"/>
      <c r="I19" s="296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2024-04-26T21:57:18Z</cp:lastPrinted>
  <dcterms:created xsi:type="dcterms:W3CDTF">2015-02-06T05:02:21Z</dcterms:created>
  <dcterms:modified xsi:type="dcterms:W3CDTF">2024-12-04T00:00:35Z</dcterms:modified>
</cp:coreProperties>
</file>